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706" activeTab="2"/>
  </bookViews>
  <sheets>
    <sheet name="2016 m. mokinio krepšelio l " sheetId="10" r:id="rId1"/>
    <sheet name="2016 m. ugdymo lėšos" sheetId="12" r:id="rId2"/>
    <sheet name="2016 m.  iki 2 proc. GPM lėšos" sheetId="11" r:id="rId3"/>
    <sheet name="Lapas3" sheetId="3" r:id="rId4"/>
  </sheets>
  <calcPr calcId="145621"/>
</workbook>
</file>

<file path=xl/calcChain.xml><?xml version="1.0" encoding="utf-8"?>
<calcChain xmlns="http://schemas.openxmlformats.org/spreadsheetml/2006/main">
  <c r="C19" i="12" l="1"/>
  <c r="C31" i="12"/>
  <c r="C12" i="10"/>
  <c r="C24" i="10"/>
  <c r="C30" i="10"/>
  <c r="C18" i="10"/>
  <c r="C18" i="12"/>
  <c r="C53" i="12"/>
  <c r="C51" i="12"/>
  <c r="C47" i="12"/>
  <c r="C44" i="12"/>
  <c r="C30" i="12"/>
  <c r="C37" i="12" l="1"/>
  <c r="C34" i="12"/>
  <c r="C17" i="12"/>
  <c r="C55" i="12"/>
  <c r="C52" i="12"/>
  <c r="C48" i="12"/>
  <c r="C46" i="12"/>
  <c r="C32" i="12"/>
  <c r="C20" i="12"/>
  <c r="C16" i="12"/>
  <c r="C15" i="12"/>
  <c r="C61" i="12" l="1"/>
  <c r="C29" i="10"/>
</calcChain>
</file>

<file path=xl/sharedStrings.xml><?xml version="1.0" encoding="utf-8"?>
<sst xmlns="http://schemas.openxmlformats.org/spreadsheetml/2006/main" count="194" uniqueCount="142">
  <si>
    <t>Eil. Nr.</t>
  </si>
  <si>
    <t>Prekės pavadinimas</t>
  </si>
  <si>
    <t>Suma (sąskaita-faktūra)</t>
  </si>
  <si>
    <t>Kur panaudota</t>
  </si>
  <si>
    <t>Paaiškinimai</t>
  </si>
  <si>
    <t xml:space="preserve">             TVIRTINU</t>
  </si>
  <si>
    <t xml:space="preserve">             Direktorė Edita Kaniavaitė</t>
  </si>
  <si>
    <t xml:space="preserve">                 VILNIAUS  "AUŠROS" MOKYKLA-DARŽELIS</t>
  </si>
  <si>
    <t>I.</t>
  </si>
  <si>
    <t>Ūkinės prekės</t>
  </si>
  <si>
    <t>1.</t>
  </si>
  <si>
    <t>4.</t>
  </si>
  <si>
    <t>5.</t>
  </si>
  <si>
    <t>6.</t>
  </si>
  <si>
    <t>9.</t>
  </si>
  <si>
    <t>UAB blankų leidykla(blankai valgiarasčiams)</t>
  </si>
  <si>
    <t>virtuvėje</t>
  </si>
  <si>
    <t>UAB "Tonerta' (spausdintuvų kassečių pildymas)</t>
  </si>
  <si>
    <t>medicinos kabinietui</t>
  </si>
  <si>
    <t>UAB'' Kenkėjų kontrolės tarnyba"</t>
  </si>
  <si>
    <t>visuose patalpose</t>
  </si>
  <si>
    <t>bendram naudojimui</t>
  </si>
  <si>
    <t>UAB ''KARŽYGIS'' (transporto paslauga su smėlių)</t>
  </si>
  <si>
    <t>panaudota žoliapjovei</t>
  </si>
  <si>
    <t>Vaizdinės priemonės</t>
  </si>
  <si>
    <t>Paslaugos</t>
  </si>
  <si>
    <t>privaloma</t>
  </si>
  <si>
    <t>darželio grupių patalynės skalbimas</t>
  </si>
  <si>
    <t>bendruose patalpose</t>
  </si>
  <si>
    <t>8 str. Spaudiniai</t>
  </si>
  <si>
    <t>10 str. Vaizdinės priemonės</t>
  </si>
  <si>
    <t>Išleista</t>
  </si>
  <si>
    <t>UAB"Alfatel"</t>
  </si>
  <si>
    <t>16 str. Kvalifikacijos kėlimas</t>
  </si>
  <si>
    <t>Išleista seminarams</t>
  </si>
  <si>
    <t>Išleista vadovėliams</t>
  </si>
  <si>
    <t>30 str. Kitos paslaugos</t>
  </si>
  <si>
    <t>Internetui, kompiuterinės technikos priežiūrai</t>
  </si>
  <si>
    <t>2.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</si>
  <si>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</si>
  <si>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</si>
  <si>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</si>
  <si>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</si>
  <si>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</si>
  <si>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</si>
  <si>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</si>
  <si>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</si>
  <si>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</si>
  <si>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</si>
  <si>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</si>
  <si>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3.</t>
  </si>
  <si>
    <t>UAB ''VIRSALA'' (patalynės skalbimas, lyginimas)</t>
  </si>
  <si>
    <t>Klasėms, grupėms</t>
  </si>
  <si>
    <t xml:space="preserve">smėlis smėlio dėžėms, juodžemis teritorijai </t>
  </si>
  <si>
    <t>UAB "Mylida"</t>
  </si>
  <si>
    <t>Eurai</t>
  </si>
  <si>
    <t>įstaigos teritorijoje</t>
  </si>
  <si>
    <t>UAB"Offise sistem"(kanceliarinės prekės)</t>
  </si>
  <si>
    <t>virtuvėje, įstaigoje</t>
  </si>
  <si>
    <t>UAB"Interneto vizija"</t>
  </si>
  <si>
    <t>Ausros.lt serverio metinis mokestis</t>
  </si>
  <si>
    <t>UAB "Gudragalvis"</t>
  </si>
  <si>
    <t xml:space="preserve">                   2016 m. ugdymo lėšų  išlaidų sąmatos ataskaita</t>
  </si>
  <si>
    <t>UAB" Tavo mokykla"</t>
  </si>
  <si>
    <t>Informacinės sistemos "Tavo mokykla" modulio "Dieninas" naudojimas ir priežiūros paslaugos</t>
  </si>
  <si>
    <t>UAB"Ukrenga"</t>
  </si>
  <si>
    <t>Valstybės įmonė registrų centras</t>
  </si>
  <si>
    <t>Pastato įregistravimas</t>
  </si>
  <si>
    <t>UAB "Antagutė"(šalutinių gyvūninių produktų išvežimas)</t>
  </si>
  <si>
    <t>UAB"Chemi pharm group" (dezinfekantai)</t>
  </si>
  <si>
    <t>UAB"Sabelija" (kasmetinė statinio apžiūra)</t>
  </si>
  <si>
    <t>UAB "Adelinga"(darbuotojų saugos mokymai)</t>
  </si>
  <si>
    <t xml:space="preserve">privaloma </t>
  </si>
  <si>
    <t>UAB"Trojus"</t>
  </si>
  <si>
    <t>MAXIMA LT, UAB (daržovės)</t>
  </si>
  <si>
    <t>viktorinai</t>
  </si>
  <si>
    <t>Charlot LT, UAB(kanceliarinės prekės)</t>
  </si>
  <si>
    <t>UAB "Rimi Lietuva" (daržovės)</t>
  </si>
  <si>
    <t>AB Lietuvos paštas (pašto ženklai)</t>
  </si>
  <si>
    <t>teritorijos tvarkymui</t>
  </si>
  <si>
    <t>UAB"Aldema&amp;KO"(trimeris)</t>
  </si>
  <si>
    <t>UAB"Standex sistemos" (pertvaros tualete)</t>
  </si>
  <si>
    <t>UAB"Alfatel"(vieta serveryje internetiniam puslapiui)</t>
  </si>
  <si>
    <t>UAB 'Saugana''(gesintuvų patikrinimas, pildymas)</t>
  </si>
  <si>
    <t>Nacionalinė visuomenės sveikatos priežiūros laboratorija (už smėlio tyrimus)</t>
  </si>
  <si>
    <t>lauko smelio dėžėse</t>
  </si>
  <si>
    <t>UAB"EPTS"(elektros prekės)</t>
  </si>
  <si>
    <t>medicinos kabineto įrengimui</t>
  </si>
  <si>
    <t xml:space="preserve">  UAB ''Statoil''( benzinas)</t>
  </si>
  <si>
    <t>UAB''DALORĖ'' (virtuvės įrangos remontas(bulviaskutės ir mėsmalės )</t>
  </si>
  <si>
    <t>UAB''Rianos metrologijos paslaugos'' (bimetalinio maisto termometro patikra)</t>
  </si>
  <si>
    <t>UAB "Ariril" (civilinės saugos dokumentacijos parengimas, evakuaciniai ir kiti ženklai)</t>
  </si>
  <si>
    <t>Gauta  15159,74 eurų</t>
  </si>
  <si>
    <t>UAB "Misonas" (šviestuvai, lempos, el.prekės)</t>
  </si>
  <si>
    <t>25.</t>
  </si>
  <si>
    <t>UAB"Sanitex"(ūkinės prekės)</t>
  </si>
  <si>
    <t>valgyklai</t>
  </si>
  <si>
    <t>UAB "Koslita" (puodai, spec.rubai, ploviklis, valiklis, muilas,ūkinės prekės)</t>
  </si>
  <si>
    <t>Grupėse, klasėse, virtuvėje, koridoriuose</t>
  </si>
  <si>
    <t xml:space="preserve"> grupėse, klasėse, koridoriuje, lauke</t>
  </si>
  <si>
    <t>UAB ''Makveža'' (lempos,klijai,karutis, dažai,emalis, spynos,puodai,maišytuvai, šepečiai, ūkinės prekės, statybinės medžiagos)</t>
  </si>
  <si>
    <t>UAB ''Makveža'' (kibirai, šiukšlių maišai,vazonai, dubenėliai, teptukai,kastuvai, grėbliai, santechnikos prekės, elektros kabeliai, rozetės, jungikliai)</t>
  </si>
  <si>
    <t>Grupėse, klasėse, koridoriuose, teritorijos tvarkymui, elektros instaliacijos remontui</t>
  </si>
  <si>
    <t>korespondencijai</t>
  </si>
  <si>
    <t>plieniniai stalai virtuvėje</t>
  </si>
  <si>
    <t>Pagrandukų grupėje</t>
  </si>
  <si>
    <t>virtuvėjė , Pelėdžiukų gr., Pagrandukų gr., teritorijos tvarkymui, bendram naudojimui</t>
  </si>
  <si>
    <t>pagal visuomenės sveikatos centro reikalavimus</t>
  </si>
  <si>
    <t>pagal veterinarijos maisto tarnybos reikalavimus</t>
  </si>
  <si>
    <t>Pagrandukų, Smalsučių gr.</t>
  </si>
  <si>
    <t>UAB "Puorių mediena" (lauko suoliukų remontui, žaidimo "Labirintas" montavimui)</t>
  </si>
  <si>
    <t>UAB "Mylida" (spalvotas popierius, rėmelis, kartonas, prizai)</t>
  </si>
  <si>
    <t>projektui "Aušros nominacijos"</t>
  </si>
  <si>
    <t>UAB "ERIPO"(spalvotas kartonas)</t>
  </si>
  <si>
    <t>privaloma pagal visuomenės sveikatos centro reikalavimus</t>
  </si>
  <si>
    <t>privaloma pagal veterinarijos maisto tarnybos reikalavimus</t>
  </si>
  <si>
    <t>UAB"Alfatel" (kompiuterių aptarnavimas,techninė priežiūra,programinės įrangos konfiguravimas, operacinės sistemos instaliavimas bei derinimas)</t>
  </si>
  <si>
    <t>UAB "Medrika"(vaikų baldai- medinės kėdutės, spintelės)</t>
  </si>
  <si>
    <t>UAB"Interneto vizija" (domenas (ausros.lt))</t>
  </si>
  <si>
    <t>UAB "Artom"(vaikiški baldai)</t>
  </si>
  <si>
    <t>suolai į aktų salė</t>
  </si>
  <si>
    <t xml:space="preserve">                   2016 m. iki 2 procentų gyventojų pajamų mokesčio gautu lėšų panaudojimo ataskaita</t>
  </si>
  <si>
    <t>Likutis 2016 m. sausio 1 d. 1850,39 eurų.</t>
  </si>
  <si>
    <r>
      <t xml:space="preserve">2016 m. gauta </t>
    </r>
    <r>
      <rPr>
        <b/>
        <sz val="11"/>
        <color theme="1"/>
        <rFont val="Times New Roman"/>
        <family val="1"/>
        <charset val="186"/>
      </rPr>
      <t>6263,13</t>
    </r>
    <r>
      <rPr>
        <sz val="11"/>
        <color theme="1"/>
        <rFont val="Times New Roman"/>
        <family val="1"/>
        <charset val="186"/>
      </rPr>
      <t xml:space="preserve"> eurų </t>
    </r>
  </si>
  <si>
    <t>bibliotekos - kaip daugiafunkcinio mokymo centro kūrimui. Darbų pradžia 2017 m. liepos mėnesį.</t>
  </si>
  <si>
    <t>UAB ''Ermitažas'' (šaldytuvas,kilimai, jungikliai, maišytuvai, nuotraukų rėmialai,grėbliai,lentos,tapetai, tapetų klijai, LR vėliava,balionai)</t>
  </si>
  <si>
    <t>UAB''Kesko Senukai Lithuanija'' (lempos,ūkinės prekės,vonios kilimėlis,rankų džiovintuvai, kiliminė danga projektui "Aušros nominacijos")</t>
  </si>
  <si>
    <t>UAB "Infostruktūra"</t>
  </si>
  <si>
    <t xml:space="preserve">849,40 eurų </t>
  </si>
  <si>
    <t xml:space="preserve">Skirta 850,0  eurų </t>
  </si>
  <si>
    <t>Viso</t>
  </si>
  <si>
    <t>UAB "Tonerta"</t>
  </si>
  <si>
    <t>Spalvotas ir biuro popierius, spalvota lipni plėvelė</t>
  </si>
  <si>
    <t xml:space="preserve">Spausdintuvų kasėtės </t>
  </si>
  <si>
    <t xml:space="preserve">Projektoriai, ekranai  į  1a kl., Pelėdžiūkų gr., Kodėlčiukų gr., kompiuteris </t>
  </si>
  <si>
    <t>UAB "Alfatel" (monitoriai, 2  kompiuteriai , detalės kompiuteriui, routeris, maršrutizatorius,  kasetės spausdintuvams)</t>
  </si>
  <si>
    <t>raštinėje, 3a klasėje, grupėse, klasėse</t>
  </si>
  <si>
    <t xml:space="preserve">                   2016 m. mokinio krepšelio lėšų  išlaidų sąmatos ataskaita</t>
  </si>
  <si>
    <t>Skirta 2300 eurų</t>
  </si>
  <si>
    <t xml:space="preserve">Skirta 183,00 eurų </t>
  </si>
  <si>
    <r>
      <t xml:space="preserve">Skirta </t>
    </r>
    <r>
      <rPr>
        <b/>
        <u/>
        <sz val="11"/>
        <color theme="1"/>
        <rFont val="Times New Roman"/>
        <family val="1"/>
        <charset val="186"/>
      </rPr>
      <t>1924,68</t>
    </r>
    <r>
      <rPr>
        <u/>
        <sz val="11"/>
        <color theme="1"/>
        <rFont val="Times New Roman"/>
        <family val="1"/>
        <charset val="186"/>
      </rPr>
      <t xml:space="preserve"> eurų</t>
    </r>
  </si>
  <si>
    <t xml:space="preserve">    2016 m. lapkričio 22 d. įstaigos Tarybos posėdžio nutarimui gautos lėšos bus panaudotos mokyklos-darželio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</si>
</sst>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2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2" fillId="0" borderId="10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/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6" xfId="0" applyFont="1" applyBorder="1" applyAlignment="1">
      <alignment wrapText="1"/>
    </xf>
    <xf numFmtId="0" fontId="1" fillId="0" borderId="5" xfId="0" applyFont="1" applyBorder="1"/>
    <xf numFmtId="0" fontId="1" fillId="0" borderId="17" xfId="0" applyFont="1" applyBorder="1" applyAlignment="1">
      <alignment wrapText="1"/>
    </xf>
    <xf numFmtId="0" fontId="1" fillId="0" borderId="18" xfId="0" applyFont="1" applyBorder="1"/>
    <xf numFmtId="0" fontId="1" fillId="0" borderId="3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/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214"/>
  <sheetViews>
    <sheetView workbookViewId="0">
      <selection activeCell="I18" sqref="I18"/>
    </sheetView>
  </sheetViews>
  <sheetFormatPr defaultRowHeight="15" x14ac:dyDescent="0.25"/>
  <cols>
    <col min="1" max="1" width="6.28515625" style="3" customWidth="1"/>
    <col min="2" max="2" width="34.140625" style="1" customWidth="1"/>
    <col min="3" max="3" width="23.85546875" style="1" customWidth="1"/>
    <col min="4" max="4" width="30.42578125" style="1" customWidth="1"/>
    <col min="5" max="5" width="17.7109375" style="1" customWidth="1"/>
    <col min="6" max="16384" width="9.140625" style="1"/>
  </cols>
  <sheetData>
    <row r="3" spans="1:7" ht="18.75" x14ac:dyDescent="0.3">
      <c r="B3" s="13" t="s">
        <v>7</v>
      </c>
      <c r="C3" s="2"/>
    </row>
    <row r="4" spans="1:7" ht="31.5" customHeight="1" x14ac:dyDescent="0.25"/>
    <row r="5" spans="1:7" ht="20.25" customHeight="1" x14ac:dyDescent="0.25">
      <c r="D5" s="1" t="s">
        <v>5</v>
      </c>
    </row>
    <row r="6" spans="1:7" ht="19.5" customHeight="1" x14ac:dyDescent="0.25">
      <c r="D6" s="1" t="s">
        <v>6</v>
      </c>
    </row>
    <row r="8" spans="1:7" ht="18.75" x14ac:dyDescent="0.3">
      <c r="B8" s="13" t="s">
        <v>137</v>
      </c>
    </row>
    <row r="11" spans="1:7" x14ac:dyDescent="0.25">
      <c r="A11" s="35"/>
      <c r="B11" s="49" t="s">
        <v>29</v>
      </c>
      <c r="C11" s="53" t="s">
        <v>138</v>
      </c>
      <c r="D11" s="37"/>
      <c r="E11" s="37"/>
      <c r="F11" s="37"/>
      <c r="G11" s="37"/>
    </row>
    <row r="12" spans="1:7" ht="23.25" customHeight="1" x14ac:dyDescent="0.25">
      <c r="A12" s="35"/>
      <c r="B12" s="50" t="s">
        <v>35</v>
      </c>
      <c r="C12" s="70">
        <f>2292.78+7.22</f>
        <v>2300</v>
      </c>
      <c r="D12" s="37"/>
      <c r="E12" s="37"/>
      <c r="F12" s="37"/>
      <c r="G12" s="37"/>
    </row>
    <row r="13" spans="1:7" ht="34.5" customHeight="1" x14ac:dyDescent="0.25">
      <c r="A13" s="41"/>
      <c r="B13" s="42"/>
      <c r="C13" s="42"/>
      <c r="D13" s="42"/>
      <c r="E13" s="42"/>
      <c r="F13" s="37"/>
      <c r="G13" s="37"/>
    </row>
    <row r="14" spans="1:7" ht="17.25" customHeight="1" x14ac:dyDescent="0.3">
      <c r="A14" s="43"/>
      <c r="B14" s="44"/>
      <c r="C14" s="37"/>
      <c r="D14" s="37"/>
      <c r="E14" s="37"/>
      <c r="F14" s="37"/>
      <c r="G14" s="37"/>
    </row>
    <row r="15" spans="1:7" ht="14.25" customHeight="1" x14ac:dyDescent="0.25">
      <c r="A15" s="35"/>
      <c r="B15" s="51" t="s">
        <v>30</v>
      </c>
      <c r="C15" s="53" t="s">
        <v>140</v>
      </c>
      <c r="D15" s="45"/>
      <c r="E15" s="37"/>
      <c r="F15" s="37"/>
      <c r="G15" s="37"/>
    </row>
    <row r="16" spans="1:7" x14ac:dyDescent="0.25">
      <c r="A16" s="35"/>
      <c r="B16" s="36"/>
      <c r="C16" s="37"/>
      <c r="D16" s="36"/>
      <c r="E16" s="37"/>
      <c r="F16" s="37"/>
      <c r="G16" s="37"/>
    </row>
    <row r="17" spans="1:7" x14ac:dyDescent="0.25">
      <c r="A17" s="35"/>
      <c r="B17" s="50" t="s">
        <v>31</v>
      </c>
      <c r="C17" s="37"/>
      <c r="D17" s="36"/>
      <c r="E17" s="37"/>
      <c r="F17" s="37"/>
      <c r="G17" s="37"/>
    </row>
    <row r="18" spans="1:7" ht="47.25" customHeight="1" x14ac:dyDescent="0.25">
      <c r="A18" s="35"/>
      <c r="B18" s="48" t="s">
        <v>32</v>
      </c>
      <c r="C18" s="52">
        <f>245.63+309.46+330.98+76.23+632.62</f>
        <v>1594.92</v>
      </c>
      <c r="D18" s="48" t="s">
        <v>134</v>
      </c>
      <c r="E18" s="37"/>
      <c r="F18" s="37"/>
      <c r="G18" s="37"/>
    </row>
    <row r="19" spans="1:7" ht="38.25" customHeight="1" x14ac:dyDescent="0.25">
      <c r="A19" s="35"/>
      <c r="B19" s="65" t="s">
        <v>131</v>
      </c>
      <c r="C19" s="52">
        <v>31.9</v>
      </c>
      <c r="D19" s="48" t="s">
        <v>133</v>
      </c>
      <c r="E19" s="37"/>
      <c r="F19" s="37"/>
      <c r="G19" s="37"/>
    </row>
    <row r="20" spans="1:7" ht="58.5" customHeight="1" x14ac:dyDescent="0.25">
      <c r="A20" s="35"/>
      <c r="B20" s="48" t="s">
        <v>54</v>
      </c>
      <c r="C20" s="52">
        <v>216.46</v>
      </c>
      <c r="D20" s="48" t="s">
        <v>132</v>
      </c>
      <c r="E20" s="37"/>
      <c r="F20" s="37"/>
      <c r="G20" s="37"/>
    </row>
    <row r="21" spans="1:7" ht="24.75" customHeight="1" x14ac:dyDescent="0.25">
      <c r="A21" s="35"/>
      <c r="B21" s="48" t="s">
        <v>61</v>
      </c>
      <c r="C21" s="52">
        <v>81.400000000000006</v>
      </c>
      <c r="D21" s="48" t="s">
        <v>24</v>
      </c>
      <c r="E21" s="37"/>
      <c r="F21" s="37"/>
      <c r="G21" s="37"/>
    </row>
    <row r="22" spans="1:7" ht="26.25" customHeight="1" x14ac:dyDescent="0.25">
      <c r="A22" s="35"/>
      <c r="B22" s="36"/>
      <c r="C22" s="35"/>
      <c r="D22" s="48"/>
      <c r="E22" s="37"/>
      <c r="F22" s="37"/>
      <c r="G22" s="37"/>
    </row>
    <row r="23" spans="1:7" ht="18" customHeight="1" x14ac:dyDescent="0.25">
      <c r="A23" s="35"/>
      <c r="B23" s="51" t="s">
        <v>33</v>
      </c>
      <c r="C23" s="53" t="s">
        <v>139</v>
      </c>
      <c r="D23" s="36"/>
      <c r="E23" s="37"/>
      <c r="F23" s="37"/>
      <c r="G23" s="37"/>
    </row>
    <row r="24" spans="1:7" ht="26.25" customHeight="1" x14ac:dyDescent="0.25">
      <c r="A24" s="35"/>
      <c r="B24" s="50" t="s">
        <v>34</v>
      </c>
      <c r="C24" s="71">
        <f>40+12+20+30+22+40+19</f>
        <v>183</v>
      </c>
      <c r="D24" s="36"/>
      <c r="E24" s="37"/>
      <c r="F24" s="37"/>
      <c r="G24" s="37"/>
    </row>
    <row r="25" spans="1:7" x14ac:dyDescent="0.25">
      <c r="A25" s="35"/>
      <c r="B25" s="36"/>
      <c r="C25" s="37"/>
      <c r="D25" s="36"/>
      <c r="E25" s="37"/>
      <c r="F25" s="37"/>
      <c r="G25" s="37"/>
    </row>
    <row r="26" spans="1:7" ht="24.75" customHeight="1" x14ac:dyDescent="0.25">
      <c r="A26" s="35"/>
      <c r="B26" s="49" t="s">
        <v>36</v>
      </c>
      <c r="C26" s="53" t="s">
        <v>129</v>
      </c>
      <c r="D26" s="36"/>
      <c r="E26" s="37"/>
      <c r="F26" s="37"/>
      <c r="G26" s="37"/>
    </row>
    <row r="27" spans="1:7" x14ac:dyDescent="0.25">
      <c r="A27" s="35"/>
      <c r="B27" s="50"/>
      <c r="C27" s="37"/>
      <c r="D27" s="36"/>
      <c r="E27" s="37"/>
      <c r="F27" s="37"/>
      <c r="G27" s="37"/>
    </row>
    <row r="28" spans="1:7" x14ac:dyDescent="0.25">
      <c r="A28" s="35"/>
      <c r="B28" s="50" t="s">
        <v>31</v>
      </c>
      <c r="C28" s="70"/>
      <c r="D28" s="36"/>
      <c r="E28" s="36"/>
      <c r="F28" s="37"/>
      <c r="G28" s="37"/>
    </row>
    <row r="29" spans="1:7" ht="51.75" customHeight="1" x14ac:dyDescent="0.25">
      <c r="A29" s="35"/>
      <c r="B29" s="36" t="s">
        <v>63</v>
      </c>
      <c r="C29" s="72">
        <f>17.52*12</f>
        <v>210.24</v>
      </c>
      <c r="D29" s="45" t="s">
        <v>64</v>
      </c>
      <c r="E29" s="37"/>
      <c r="F29" s="37"/>
      <c r="G29" s="37"/>
    </row>
    <row r="30" spans="1:7" ht="36.75" customHeight="1" x14ac:dyDescent="0.25">
      <c r="A30" s="35"/>
      <c r="B30" s="36" t="s">
        <v>127</v>
      </c>
      <c r="C30" s="72">
        <f>210.91+182.25+75+86+85</f>
        <v>639.16</v>
      </c>
      <c r="D30" s="36" t="s">
        <v>37</v>
      </c>
      <c r="E30" s="37"/>
      <c r="F30" s="37"/>
      <c r="G30" s="37"/>
    </row>
    <row r="31" spans="1:7" x14ac:dyDescent="0.25">
      <c r="A31" s="35"/>
      <c r="B31" s="36"/>
      <c r="C31" s="37"/>
      <c r="D31" s="45"/>
      <c r="E31" s="37"/>
      <c r="F31" s="37"/>
      <c r="G31" s="37"/>
    </row>
    <row r="32" spans="1:7" x14ac:dyDescent="0.25">
      <c r="A32" s="35"/>
      <c r="B32" s="36" t="s">
        <v>130</v>
      </c>
      <c r="C32" s="70" t="s">
        <v>128</v>
      </c>
      <c r="D32" s="36"/>
      <c r="E32" s="37"/>
      <c r="F32" s="37"/>
      <c r="G32" s="37"/>
    </row>
    <row r="33" spans="1:7" ht="18.75" x14ac:dyDescent="0.3">
      <c r="A33" s="43"/>
      <c r="B33" s="44"/>
      <c r="C33" s="37"/>
      <c r="D33" s="37"/>
      <c r="E33" s="37"/>
      <c r="F33" s="37"/>
      <c r="G33" s="37"/>
    </row>
    <row r="34" spans="1:7" x14ac:dyDescent="0.25">
      <c r="A34" s="35"/>
      <c r="B34" s="45"/>
      <c r="C34" s="46"/>
      <c r="D34" s="45"/>
      <c r="E34" s="45"/>
      <c r="F34" s="37"/>
      <c r="G34" s="37"/>
    </row>
    <row r="35" spans="1:7" x14ac:dyDescent="0.25">
      <c r="A35" s="35"/>
      <c r="B35" s="36"/>
      <c r="C35" s="37"/>
      <c r="D35" s="36"/>
      <c r="E35" s="37"/>
      <c r="F35" s="37"/>
      <c r="G35" s="37"/>
    </row>
    <row r="36" spans="1:7" x14ac:dyDescent="0.25">
      <c r="A36" s="35"/>
      <c r="B36" s="36"/>
      <c r="C36" s="37"/>
      <c r="D36" s="37"/>
      <c r="E36" s="45"/>
      <c r="F36" s="37"/>
      <c r="G36" s="37"/>
    </row>
    <row r="37" spans="1:7" x14ac:dyDescent="0.25">
      <c r="A37" s="35"/>
      <c r="B37" s="36"/>
      <c r="C37" s="37"/>
      <c r="D37" s="45"/>
      <c r="E37" s="45"/>
      <c r="F37" s="37"/>
      <c r="G37" s="37"/>
    </row>
    <row r="38" spans="1:7" x14ac:dyDescent="0.25">
      <c r="A38" s="35"/>
      <c r="B38" s="36"/>
      <c r="C38" s="37"/>
      <c r="D38" s="47"/>
      <c r="E38" s="37"/>
      <c r="F38" s="37"/>
      <c r="G38" s="37"/>
    </row>
    <row r="39" spans="1:7" x14ac:dyDescent="0.25">
      <c r="A39" s="35"/>
      <c r="B39" s="36"/>
      <c r="C39" s="37"/>
      <c r="D39" s="47"/>
      <c r="E39" s="37"/>
      <c r="F39" s="37"/>
      <c r="G39" s="37"/>
    </row>
    <row r="40" spans="1:7" x14ac:dyDescent="0.25">
      <c r="A40" s="35"/>
      <c r="B40" s="36"/>
      <c r="C40" s="37"/>
      <c r="D40" s="37"/>
      <c r="E40" s="45"/>
      <c r="F40" s="37"/>
      <c r="G40" s="37"/>
    </row>
    <row r="41" spans="1:7" x14ac:dyDescent="0.25">
      <c r="A41" s="35"/>
      <c r="B41" s="36"/>
      <c r="C41" s="37"/>
      <c r="D41" s="47"/>
      <c r="E41" s="45"/>
      <c r="F41" s="37"/>
      <c r="G41" s="37"/>
    </row>
    <row r="42" spans="1:7" x14ac:dyDescent="0.25">
      <c r="A42" s="35"/>
      <c r="B42" s="36"/>
      <c r="C42" s="37"/>
      <c r="D42" s="37"/>
      <c r="E42" s="37"/>
      <c r="F42" s="37"/>
      <c r="G42" s="37"/>
    </row>
    <row r="43" spans="1:7" x14ac:dyDescent="0.25">
      <c r="A43" s="35"/>
      <c r="B43" s="36"/>
      <c r="C43" s="37"/>
      <c r="D43" s="36"/>
      <c r="E43" s="37"/>
      <c r="F43" s="37"/>
      <c r="G43" s="37"/>
    </row>
    <row r="44" spans="1:7" x14ac:dyDescent="0.25">
      <c r="A44" s="35"/>
      <c r="B44" s="36"/>
      <c r="C44" s="37"/>
      <c r="D44" s="36"/>
      <c r="E44" s="37"/>
      <c r="F44" s="37"/>
      <c r="G44" s="37"/>
    </row>
    <row r="45" spans="1:7" x14ac:dyDescent="0.25">
      <c r="A45" s="35"/>
      <c r="B45" s="36"/>
      <c r="C45" s="37"/>
      <c r="D45" s="36"/>
      <c r="E45" s="37"/>
      <c r="F45" s="37"/>
      <c r="G45" s="37"/>
    </row>
    <row r="46" spans="1:7" x14ac:dyDescent="0.25">
      <c r="A46" s="35"/>
      <c r="B46" s="36"/>
      <c r="C46" s="37"/>
      <c r="D46" s="37"/>
      <c r="E46" s="37"/>
      <c r="F46" s="37"/>
      <c r="G46" s="37"/>
    </row>
    <row r="47" spans="1:7" x14ac:dyDescent="0.25">
      <c r="A47" s="35"/>
      <c r="B47" s="36"/>
      <c r="C47" s="37"/>
      <c r="D47" s="36"/>
      <c r="E47" s="37"/>
      <c r="F47" s="37"/>
      <c r="G47" s="37"/>
    </row>
    <row r="48" spans="1:7" x14ac:dyDescent="0.25">
      <c r="A48" s="35"/>
      <c r="B48" s="48"/>
      <c r="C48" s="37"/>
      <c r="D48" s="36"/>
      <c r="E48" s="37"/>
      <c r="F48" s="37"/>
      <c r="G48" s="37"/>
    </row>
    <row r="49" spans="1:7" x14ac:dyDescent="0.25">
      <c r="A49" s="35"/>
      <c r="B49" s="36"/>
      <c r="C49" s="37"/>
      <c r="D49" s="36"/>
      <c r="E49" s="37"/>
      <c r="F49" s="37"/>
      <c r="G49" s="37"/>
    </row>
    <row r="50" spans="1:7" x14ac:dyDescent="0.25">
      <c r="A50" s="35"/>
      <c r="B50" s="36"/>
      <c r="C50" s="37"/>
      <c r="D50" s="36"/>
      <c r="E50" s="37"/>
      <c r="F50" s="37"/>
      <c r="G50" s="37"/>
    </row>
    <row r="51" spans="1:7" x14ac:dyDescent="0.25">
      <c r="A51" s="35"/>
      <c r="B51" s="36"/>
      <c r="C51" s="37"/>
      <c r="D51" s="36"/>
      <c r="E51" s="37"/>
      <c r="F51" s="37"/>
      <c r="G51" s="37"/>
    </row>
    <row r="52" spans="1:7" x14ac:dyDescent="0.25">
      <c r="A52" s="35"/>
      <c r="B52" s="36"/>
      <c r="C52" s="49"/>
      <c r="D52" s="36"/>
      <c r="E52" s="37"/>
      <c r="F52" s="37"/>
      <c r="G52" s="37"/>
    </row>
    <row r="53" spans="1:7" x14ac:dyDescent="0.25">
      <c r="A53" s="35"/>
      <c r="B53" s="36"/>
      <c r="C53" s="37"/>
      <c r="D53" s="36"/>
      <c r="E53" s="37"/>
      <c r="F53" s="37"/>
      <c r="G53" s="37"/>
    </row>
    <row r="54" spans="1:7" x14ac:dyDescent="0.25">
      <c r="A54" s="35"/>
      <c r="B54" s="36"/>
      <c r="C54" s="37"/>
      <c r="D54" s="36"/>
      <c r="E54" s="37"/>
      <c r="F54" s="37"/>
      <c r="G54" s="37"/>
    </row>
    <row r="55" spans="1:7" x14ac:dyDescent="0.25">
      <c r="A55" s="35"/>
      <c r="B55" s="36"/>
      <c r="C55" s="37"/>
      <c r="D55" s="36"/>
      <c r="E55" s="37"/>
      <c r="F55" s="37"/>
      <c r="G55" s="37"/>
    </row>
    <row r="56" spans="1:7" x14ac:dyDescent="0.25">
      <c r="A56" s="35"/>
      <c r="B56" s="36"/>
      <c r="C56" s="37"/>
      <c r="D56" s="36"/>
      <c r="E56" s="37"/>
      <c r="F56" s="37"/>
      <c r="G56" s="37"/>
    </row>
    <row r="57" spans="1:7" x14ac:dyDescent="0.25">
      <c r="A57" s="35"/>
      <c r="B57" s="36"/>
      <c r="C57" s="37"/>
      <c r="D57" s="36"/>
      <c r="E57" s="37"/>
      <c r="F57" s="37"/>
      <c r="G57" s="37"/>
    </row>
    <row r="58" spans="1:7" x14ac:dyDescent="0.25">
      <c r="A58" s="35"/>
      <c r="B58" s="36"/>
      <c r="C58" s="37"/>
      <c r="D58" s="36"/>
      <c r="E58" s="37"/>
      <c r="F58" s="37"/>
      <c r="G58" s="37"/>
    </row>
    <row r="59" spans="1:7" x14ac:dyDescent="0.25">
      <c r="A59" s="35"/>
      <c r="B59" s="37"/>
      <c r="C59" s="37"/>
      <c r="D59" s="36"/>
      <c r="E59" s="37"/>
      <c r="F59" s="37"/>
      <c r="G59" s="37"/>
    </row>
    <row r="60" spans="1:7" x14ac:dyDescent="0.25">
      <c r="A60" s="35"/>
      <c r="B60" s="37"/>
      <c r="C60" s="37"/>
      <c r="D60" s="37"/>
      <c r="E60" s="37"/>
      <c r="F60" s="37"/>
      <c r="G60" s="37"/>
    </row>
    <row r="61" spans="1:7" x14ac:dyDescent="0.25">
      <c r="A61" s="35"/>
      <c r="B61" s="37"/>
      <c r="C61" s="37"/>
      <c r="D61" s="37"/>
      <c r="E61" s="37"/>
      <c r="F61" s="37"/>
      <c r="G61" s="37"/>
    </row>
    <row r="62" spans="1:7" x14ac:dyDescent="0.25">
      <c r="A62" s="35"/>
      <c r="B62" s="37"/>
      <c r="C62" s="37"/>
      <c r="D62" s="37"/>
      <c r="E62" s="37"/>
      <c r="F62" s="37"/>
      <c r="G62" s="37"/>
    </row>
    <row r="63" spans="1:7" x14ac:dyDescent="0.25">
      <c r="A63" s="35"/>
      <c r="B63" s="37"/>
      <c r="C63" s="37"/>
      <c r="D63" s="37"/>
      <c r="E63" s="37"/>
      <c r="F63" s="37"/>
      <c r="G63" s="37"/>
    </row>
    <row r="64" spans="1:7" x14ac:dyDescent="0.25">
      <c r="A64" s="35"/>
      <c r="B64" s="37"/>
      <c r="C64" s="37"/>
      <c r="D64" s="37"/>
      <c r="E64" s="37"/>
      <c r="F64" s="37"/>
      <c r="G64" s="37"/>
    </row>
    <row r="65" spans="1:7" x14ac:dyDescent="0.25">
      <c r="A65" s="35"/>
      <c r="B65" s="37"/>
      <c r="C65" s="37"/>
      <c r="D65" s="37"/>
      <c r="E65" s="37"/>
      <c r="F65" s="37"/>
      <c r="G65" s="37"/>
    </row>
    <row r="66" spans="1:7" x14ac:dyDescent="0.25">
      <c r="A66" s="35"/>
      <c r="B66" s="37"/>
      <c r="C66" s="37"/>
      <c r="D66" s="37"/>
      <c r="E66" s="37"/>
      <c r="F66" s="37"/>
      <c r="G66" s="37"/>
    </row>
    <row r="67" spans="1:7" x14ac:dyDescent="0.25">
      <c r="A67" s="35"/>
      <c r="B67" s="37"/>
      <c r="C67" s="37"/>
      <c r="D67" s="37"/>
      <c r="E67" s="37"/>
      <c r="F67" s="37"/>
      <c r="G67" s="37"/>
    </row>
    <row r="68" spans="1:7" x14ac:dyDescent="0.25">
      <c r="A68" s="35"/>
      <c r="B68" s="37"/>
      <c r="C68" s="37"/>
      <c r="D68" s="37"/>
      <c r="E68" s="37"/>
      <c r="F68" s="37"/>
      <c r="G68" s="37"/>
    </row>
    <row r="69" spans="1:7" x14ac:dyDescent="0.25">
      <c r="A69" s="35"/>
      <c r="B69" s="37"/>
      <c r="C69" s="37"/>
      <c r="D69" s="37"/>
      <c r="E69" s="37"/>
      <c r="F69" s="37"/>
      <c r="G69" s="37"/>
    </row>
    <row r="70" spans="1:7" x14ac:dyDescent="0.25">
      <c r="A70" s="35"/>
      <c r="B70" s="37"/>
      <c r="C70" s="37"/>
      <c r="D70" s="37"/>
      <c r="E70" s="37"/>
      <c r="F70" s="37"/>
      <c r="G70" s="37"/>
    </row>
    <row r="71" spans="1:7" x14ac:dyDescent="0.25">
      <c r="A71" s="35"/>
      <c r="B71" s="37"/>
      <c r="C71" s="37"/>
      <c r="D71" s="37"/>
      <c r="E71" s="37"/>
      <c r="F71" s="37"/>
      <c r="G71" s="37"/>
    </row>
    <row r="72" spans="1:7" x14ac:dyDescent="0.25">
      <c r="A72" s="35"/>
      <c r="B72" s="37"/>
      <c r="C72" s="37"/>
      <c r="D72" s="37"/>
      <c r="E72" s="37"/>
      <c r="F72" s="37"/>
      <c r="G72" s="37"/>
    </row>
    <row r="73" spans="1:7" x14ac:dyDescent="0.25">
      <c r="A73" s="35"/>
      <c r="B73" s="37"/>
      <c r="C73" s="37"/>
      <c r="D73" s="37"/>
      <c r="E73" s="37"/>
      <c r="F73" s="37"/>
      <c r="G73" s="37"/>
    </row>
    <row r="74" spans="1:7" x14ac:dyDescent="0.25">
      <c r="A74" s="35"/>
      <c r="B74" s="37"/>
      <c r="C74" s="37"/>
      <c r="D74" s="37"/>
      <c r="E74" s="37"/>
      <c r="F74" s="37"/>
      <c r="G74" s="37"/>
    </row>
    <row r="75" spans="1:7" x14ac:dyDescent="0.25">
      <c r="A75" s="35"/>
      <c r="B75" s="37"/>
      <c r="C75" s="37"/>
      <c r="D75" s="37"/>
      <c r="E75" s="37"/>
      <c r="F75" s="37"/>
      <c r="G75" s="37"/>
    </row>
    <row r="76" spans="1:7" x14ac:dyDescent="0.25">
      <c r="A76" s="35"/>
      <c r="B76" s="37"/>
      <c r="C76" s="37"/>
      <c r="D76" s="37"/>
      <c r="E76" s="37"/>
      <c r="F76" s="37"/>
      <c r="G76" s="37"/>
    </row>
    <row r="77" spans="1:7" x14ac:dyDescent="0.25">
      <c r="A77" s="35"/>
      <c r="B77" s="37"/>
      <c r="C77" s="37"/>
      <c r="D77" s="37"/>
      <c r="E77" s="37"/>
      <c r="F77" s="37"/>
      <c r="G77" s="37"/>
    </row>
    <row r="78" spans="1:7" x14ac:dyDescent="0.25">
      <c r="A78" s="35"/>
      <c r="B78" s="37"/>
      <c r="C78" s="37"/>
      <c r="D78" s="37"/>
      <c r="E78" s="37"/>
      <c r="F78" s="37"/>
      <c r="G78" s="37"/>
    </row>
    <row r="79" spans="1:7" x14ac:dyDescent="0.25">
      <c r="A79" s="35"/>
      <c r="B79" s="37"/>
      <c r="C79" s="37"/>
      <c r="D79" s="37"/>
      <c r="E79" s="37"/>
      <c r="F79" s="37"/>
      <c r="G79" s="37"/>
    </row>
    <row r="80" spans="1:7" x14ac:dyDescent="0.25">
      <c r="A80" s="35"/>
      <c r="B80" s="37"/>
      <c r="C80" s="37"/>
      <c r="D80" s="37"/>
      <c r="E80" s="37"/>
      <c r="F80" s="37"/>
      <c r="G80" s="37"/>
    </row>
    <row r="81" spans="1:7" x14ac:dyDescent="0.25">
      <c r="A81" s="35"/>
      <c r="B81" s="37"/>
      <c r="C81" s="37"/>
      <c r="D81" s="37"/>
      <c r="E81" s="37"/>
      <c r="F81" s="37"/>
      <c r="G81" s="37"/>
    </row>
    <row r="82" spans="1:7" x14ac:dyDescent="0.25">
      <c r="A82" s="35"/>
      <c r="B82" s="37"/>
      <c r="C82" s="37"/>
      <c r="D82" s="37"/>
      <c r="E82" s="37"/>
      <c r="F82" s="37"/>
      <c r="G82" s="37"/>
    </row>
    <row r="83" spans="1:7" x14ac:dyDescent="0.25">
      <c r="A83" s="35"/>
      <c r="B83" s="37"/>
      <c r="C83" s="37"/>
      <c r="D83" s="37"/>
      <c r="E83" s="37"/>
      <c r="F83" s="37"/>
      <c r="G83" s="37"/>
    </row>
    <row r="84" spans="1:7" x14ac:dyDescent="0.25">
      <c r="A84" s="35"/>
      <c r="B84" s="37"/>
      <c r="C84" s="37"/>
      <c r="D84" s="37"/>
      <c r="E84" s="37"/>
      <c r="F84" s="37"/>
      <c r="G84" s="37"/>
    </row>
    <row r="85" spans="1:7" x14ac:dyDescent="0.25">
      <c r="A85" s="35"/>
      <c r="B85" s="37"/>
      <c r="C85" s="37"/>
      <c r="D85" s="37"/>
      <c r="E85" s="37"/>
      <c r="F85" s="37"/>
      <c r="G85" s="37"/>
    </row>
    <row r="86" spans="1:7" x14ac:dyDescent="0.25">
      <c r="A86" s="35"/>
      <c r="B86" s="37"/>
      <c r="C86" s="37"/>
      <c r="D86" s="37"/>
      <c r="E86" s="37"/>
      <c r="F86" s="37"/>
      <c r="G86" s="37"/>
    </row>
    <row r="87" spans="1:7" x14ac:dyDescent="0.25">
      <c r="A87" s="35"/>
      <c r="B87" s="37"/>
      <c r="C87" s="37"/>
      <c r="D87" s="37"/>
      <c r="E87" s="37"/>
      <c r="F87" s="37"/>
      <c r="G87" s="37"/>
    </row>
    <row r="88" spans="1:7" x14ac:dyDescent="0.25">
      <c r="A88" s="35"/>
      <c r="B88" s="37"/>
      <c r="C88" s="37"/>
      <c r="D88" s="37"/>
      <c r="E88" s="37"/>
      <c r="F88" s="37"/>
      <c r="G88" s="37"/>
    </row>
    <row r="89" spans="1:7" x14ac:dyDescent="0.25">
      <c r="A89" s="35"/>
      <c r="B89" s="37"/>
      <c r="C89" s="37"/>
      <c r="D89" s="37"/>
      <c r="E89" s="37"/>
      <c r="F89" s="37"/>
      <c r="G89" s="37"/>
    </row>
    <row r="90" spans="1:7" x14ac:dyDescent="0.25">
      <c r="A90" s="35"/>
      <c r="B90" s="37"/>
      <c r="C90" s="37"/>
      <c r="D90" s="37"/>
      <c r="E90" s="37"/>
      <c r="F90" s="37"/>
      <c r="G90" s="37"/>
    </row>
    <row r="91" spans="1:7" x14ac:dyDescent="0.25">
      <c r="A91" s="35"/>
      <c r="B91" s="37"/>
      <c r="C91" s="37"/>
      <c r="D91" s="37"/>
      <c r="E91" s="37"/>
      <c r="F91" s="37"/>
      <c r="G91" s="37"/>
    </row>
    <row r="92" spans="1:7" x14ac:dyDescent="0.25">
      <c r="A92" s="35"/>
      <c r="B92" s="37"/>
      <c r="C92" s="37"/>
      <c r="D92" s="37"/>
      <c r="E92" s="37"/>
      <c r="F92" s="37"/>
      <c r="G92" s="37"/>
    </row>
    <row r="93" spans="1:7" x14ac:dyDescent="0.25">
      <c r="A93" s="35"/>
      <c r="B93" s="37"/>
      <c r="C93" s="37"/>
      <c r="D93" s="37"/>
      <c r="E93" s="37"/>
      <c r="F93" s="37"/>
      <c r="G93" s="37"/>
    </row>
    <row r="94" spans="1:7" x14ac:dyDescent="0.25">
      <c r="A94" s="35"/>
      <c r="B94" s="37"/>
      <c r="C94" s="37"/>
      <c r="D94" s="37"/>
      <c r="E94" s="37"/>
      <c r="F94" s="37"/>
      <c r="G94" s="37"/>
    </row>
    <row r="95" spans="1:7" x14ac:dyDescent="0.25">
      <c r="A95" s="35"/>
      <c r="B95" s="37"/>
      <c r="C95" s="37"/>
      <c r="D95" s="37"/>
      <c r="E95" s="37"/>
      <c r="F95" s="37"/>
      <c r="G95" s="37"/>
    </row>
    <row r="96" spans="1:7" x14ac:dyDescent="0.25">
      <c r="A96" s="35"/>
      <c r="B96" s="37"/>
      <c r="C96" s="37"/>
      <c r="D96" s="37"/>
      <c r="E96" s="37"/>
      <c r="F96" s="37"/>
      <c r="G96" s="37"/>
    </row>
    <row r="97" spans="1:7" x14ac:dyDescent="0.25">
      <c r="A97" s="35"/>
      <c r="B97" s="37"/>
      <c r="C97" s="37"/>
      <c r="D97" s="37"/>
      <c r="E97" s="37"/>
      <c r="F97" s="37"/>
      <c r="G97" s="37"/>
    </row>
    <row r="98" spans="1:7" x14ac:dyDescent="0.25">
      <c r="A98" s="35"/>
      <c r="B98" s="37"/>
      <c r="C98" s="37"/>
      <c r="D98" s="37"/>
      <c r="E98" s="37"/>
      <c r="F98" s="37"/>
      <c r="G98" s="37"/>
    </row>
    <row r="99" spans="1:7" x14ac:dyDescent="0.25">
      <c r="A99" s="35"/>
      <c r="B99" s="37"/>
      <c r="C99" s="37"/>
      <c r="D99" s="37"/>
      <c r="E99" s="37"/>
      <c r="F99" s="37"/>
      <c r="G99" s="37"/>
    </row>
    <row r="100" spans="1:7" x14ac:dyDescent="0.25">
      <c r="A100" s="35"/>
      <c r="B100" s="37"/>
      <c r="C100" s="37"/>
      <c r="D100" s="37"/>
      <c r="E100" s="37"/>
      <c r="F100" s="37"/>
      <c r="G100" s="37"/>
    </row>
    <row r="101" spans="1:7" x14ac:dyDescent="0.25">
      <c r="A101" s="35"/>
      <c r="B101" s="37"/>
      <c r="C101" s="37"/>
      <c r="D101" s="37"/>
      <c r="E101" s="37"/>
      <c r="F101" s="37"/>
      <c r="G101" s="37"/>
    </row>
    <row r="102" spans="1:7" x14ac:dyDescent="0.25">
      <c r="A102" s="35"/>
      <c r="B102" s="37"/>
      <c r="C102" s="37"/>
      <c r="D102" s="37"/>
      <c r="E102" s="37"/>
      <c r="F102" s="37"/>
      <c r="G102" s="37"/>
    </row>
    <row r="103" spans="1:7" x14ac:dyDescent="0.25">
      <c r="A103" s="35"/>
      <c r="B103" s="37"/>
      <c r="C103" s="37"/>
      <c r="D103" s="37"/>
      <c r="E103" s="37"/>
      <c r="F103" s="37"/>
      <c r="G103" s="37"/>
    </row>
    <row r="104" spans="1:7" x14ac:dyDescent="0.25">
      <c r="A104" s="35"/>
      <c r="B104" s="37"/>
      <c r="C104" s="37"/>
      <c r="D104" s="37"/>
      <c r="E104" s="37"/>
      <c r="F104" s="37"/>
      <c r="G104" s="37"/>
    </row>
    <row r="105" spans="1:7" x14ac:dyDescent="0.25">
      <c r="A105" s="35"/>
      <c r="B105" s="37"/>
      <c r="C105" s="37"/>
      <c r="D105" s="37"/>
      <c r="E105" s="37"/>
      <c r="F105" s="37"/>
      <c r="G105" s="37"/>
    </row>
    <row r="106" spans="1:7" x14ac:dyDescent="0.25">
      <c r="A106" s="35"/>
      <c r="B106" s="37"/>
      <c r="C106" s="37"/>
      <c r="D106" s="37"/>
      <c r="E106" s="37"/>
      <c r="F106" s="37"/>
      <c r="G106" s="37"/>
    </row>
    <row r="107" spans="1:7" x14ac:dyDescent="0.25">
      <c r="A107" s="35"/>
      <c r="B107" s="37"/>
      <c r="C107" s="37"/>
      <c r="D107" s="37"/>
      <c r="E107" s="37"/>
      <c r="F107" s="37"/>
      <c r="G107" s="37"/>
    </row>
    <row r="108" spans="1:7" x14ac:dyDescent="0.25">
      <c r="A108" s="35"/>
      <c r="B108" s="37"/>
      <c r="C108" s="37"/>
      <c r="D108" s="37"/>
      <c r="E108" s="37"/>
      <c r="F108" s="37"/>
      <c r="G108" s="37"/>
    </row>
    <row r="109" spans="1:7" x14ac:dyDescent="0.25">
      <c r="A109" s="35"/>
      <c r="B109" s="37"/>
      <c r="C109" s="37"/>
      <c r="D109" s="37"/>
      <c r="E109" s="37"/>
      <c r="F109" s="37"/>
      <c r="G109" s="37"/>
    </row>
    <row r="110" spans="1:7" x14ac:dyDescent="0.25">
      <c r="A110" s="35"/>
      <c r="B110" s="37"/>
      <c r="C110" s="37"/>
      <c r="D110" s="37"/>
      <c r="E110" s="37"/>
      <c r="F110" s="37"/>
      <c r="G110" s="37"/>
    </row>
    <row r="111" spans="1:7" x14ac:dyDescent="0.25">
      <c r="A111" s="35"/>
      <c r="B111" s="37"/>
      <c r="C111" s="37"/>
      <c r="D111" s="37"/>
      <c r="E111" s="37"/>
      <c r="F111" s="37"/>
      <c r="G111" s="37"/>
    </row>
    <row r="112" spans="1:7" x14ac:dyDescent="0.25">
      <c r="A112" s="35"/>
      <c r="B112" s="37"/>
      <c r="C112" s="37"/>
      <c r="D112" s="37"/>
      <c r="E112" s="37"/>
      <c r="F112" s="37"/>
      <c r="G112" s="37"/>
    </row>
    <row r="113" spans="1:7" x14ac:dyDescent="0.25">
      <c r="A113" s="35"/>
      <c r="B113" s="37"/>
      <c r="C113" s="37"/>
      <c r="D113" s="37"/>
      <c r="E113" s="37"/>
      <c r="F113" s="37"/>
      <c r="G113" s="37"/>
    </row>
    <row r="114" spans="1:7" x14ac:dyDescent="0.25">
      <c r="A114" s="35"/>
      <c r="B114" s="37"/>
      <c r="C114" s="37"/>
      <c r="D114" s="37"/>
      <c r="E114" s="37"/>
      <c r="F114" s="37"/>
      <c r="G114" s="37"/>
    </row>
    <row r="115" spans="1:7" x14ac:dyDescent="0.25">
      <c r="A115" s="35"/>
      <c r="B115" s="37"/>
      <c r="C115" s="37"/>
      <c r="D115" s="37"/>
      <c r="E115" s="37"/>
      <c r="F115" s="37"/>
      <c r="G115" s="37"/>
    </row>
    <row r="116" spans="1:7" x14ac:dyDescent="0.25">
      <c r="A116" s="35"/>
      <c r="B116" s="37"/>
      <c r="C116" s="37"/>
      <c r="D116" s="37"/>
      <c r="E116" s="37"/>
      <c r="F116" s="37"/>
      <c r="G116" s="37"/>
    </row>
    <row r="117" spans="1:7" x14ac:dyDescent="0.25">
      <c r="A117" s="35"/>
      <c r="B117" s="37"/>
      <c r="C117" s="37"/>
      <c r="D117" s="37"/>
      <c r="E117" s="37"/>
      <c r="F117" s="37"/>
      <c r="G117" s="37"/>
    </row>
    <row r="118" spans="1:7" x14ac:dyDescent="0.25">
      <c r="A118" s="35"/>
      <c r="B118" s="37"/>
      <c r="C118" s="37"/>
      <c r="D118" s="37"/>
      <c r="E118" s="37"/>
      <c r="F118" s="37"/>
      <c r="G118" s="37"/>
    </row>
    <row r="119" spans="1:7" x14ac:dyDescent="0.25">
      <c r="A119" s="35"/>
      <c r="B119" s="37"/>
      <c r="C119" s="37"/>
      <c r="D119" s="37"/>
      <c r="E119" s="37"/>
      <c r="F119" s="37"/>
      <c r="G119" s="37"/>
    </row>
    <row r="120" spans="1:7" x14ac:dyDescent="0.25">
      <c r="A120" s="35"/>
      <c r="B120" s="37"/>
      <c r="C120" s="37"/>
      <c r="D120" s="37"/>
      <c r="E120" s="37"/>
      <c r="F120" s="37"/>
      <c r="G120" s="37"/>
    </row>
    <row r="121" spans="1:7" x14ac:dyDescent="0.25">
      <c r="A121" s="35"/>
      <c r="B121" s="37"/>
      <c r="C121" s="37"/>
      <c r="D121" s="37"/>
      <c r="E121" s="37"/>
      <c r="F121" s="37"/>
      <c r="G121" s="37"/>
    </row>
    <row r="122" spans="1:7" x14ac:dyDescent="0.25">
      <c r="A122" s="35"/>
      <c r="B122" s="37"/>
      <c r="C122" s="37"/>
      <c r="D122" s="37"/>
      <c r="E122" s="37"/>
      <c r="F122" s="37"/>
      <c r="G122" s="37"/>
    </row>
    <row r="123" spans="1:7" x14ac:dyDescent="0.25">
      <c r="A123" s="35"/>
      <c r="B123" s="37"/>
      <c r="C123" s="37"/>
      <c r="D123" s="37"/>
      <c r="E123" s="37"/>
      <c r="F123" s="37"/>
      <c r="G123" s="37"/>
    </row>
    <row r="124" spans="1:7" x14ac:dyDescent="0.25">
      <c r="A124" s="35"/>
      <c r="B124" s="37"/>
      <c r="C124" s="37"/>
      <c r="D124" s="37"/>
      <c r="E124" s="37"/>
      <c r="F124" s="37"/>
      <c r="G124" s="37"/>
    </row>
    <row r="125" spans="1:7" x14ac:dyDescent="0.25">
      <c r="A125" s="35"/>
      <c r="B125" s="37"/>
      <c r="C125" s="37"/>
      <c r="D125" s="37"/>
      <c r="E125" s="37"/>
      <c r="F125" s="37"/>
      <c r="G125" s="37"/>
    </row>
    <row r="126" spans="1:7" x14ac:dyDescent="0.25">
      <c r="A126" s="35"/>
      <c r="B126" s="37"/>
      <c r="C126" s="37"/>
      <c r="D126" s="37"/>
      <c r="E126" s="37"/>
      <c r="F126" s="37"/>
      <c r="G126" s="37"/>
    </row>
    <row r="127" spans="1:7" x14ac:dyDescent="0.25">
      <c r="A127" s="35"/>
      <c r="B127" s="37"/>
      <c r="C127" s="37"/>
      <c r="D127" s="37"/>
      <c r="E127" s="37"/>
      <c r="F127" s="37"/>
      <c r="G127" s="37"/>
    </row>
    <row r="128" spans="1:7" x14ac:dyDescent="0.25">
      <c r="A128" s="35"/>
      <c r="B128" s="37"/>
      <c r="C128" s="37"/>
      <c r="D128" s="37"/>
      <c r="E128" s="37"/>
      <c r="F128" s="37"/>
      <c r="G128" s="37"/>
    </row>
    <row r="129" spans="1:7" x14ac:dyDescent="0.25">
      <c r="A129" s="35"/>
      <c r="B129" s="37"/>
      <c r="C129" s="37"/>
      <c r="D129" s="37"/>
      <c r="E129" s="37"/>
      <c r="F129" s="37"/>
      <c r="G129" s="37"/>
    </row>
    <row r="130" spans="1:7" x14ac:dyDescent="0.25">
      <c r="A130" s="35"/>
      <c r="B130" s="37"/>
      <c r="C130" s="37"/>
      <c r="D130" s="37"/>
      <c r="E130" s="37"/>
      <c r="F130" s="37"/>
      <c r="G130" s="37"/>
    </row>
    <row r="131" spans="1:7" x14ac:dyDescent="0.25">
      <c r="A131" s="35"/>
      <c r="B131" s="37"/>
      <c r="C131" s="37"/>
      <c r="D131" s="37"/>
      <c r="E131" s="37"/>
      <c r="F131" s="37"/>
      <c r="G131" s="37"/>
    </row>
    <row r="132" spans="1:7" x14ac:dyDescent="0.25">
      <c r="A132" s="35"/>
      <c r="B132" s="37"/>
      <c r="C132" s="37"/>
      <c r="D132" s="37"/>
      <c r="E132" s="37"/>
      <c r="F132" s="37"/>
      <c r="G132" s="37"/>
    </row>
    <row r="133" spans="1:7" x14ac:dyDescent="0.25">
      <c r="A133" s="35"/>
      <c r="B133" s="37"/>
      <c r="C133" s="37"/>
      <c r="D133" s="37"/>
      <c r="E133" s="37"/>
      <c r="F133" s="37"/>
      <c r="G133" s="37"/>
    </row>
    <row r="134" spans="1:7" x14ac:dyDescent="0.25">
      <c r="A134" s="35"/>
      <c r="B134" s="37"/>
      <c r="C134" s="37"/>
      <c r="D134" s="37"/>
      <c r="E134" s="37"/>
      <c r="F134" s="37"/>
      <c r="G134" s="37"/>
    </row>
    <row r="135" spans="1:7" x14ac:dyDescent="0.25">
      <c r="A135" s="35"/>
      <c r="B135" s="37"/>
      <c r="C135" s="37"/>
      <c r="D135" s="37"/>
      <c r="E135" s="37"/>
      <c r="F135" s="37"/>
      <c r="G135" s="37"/>
    </row>
    <row r="136" spans="1:7" x14ac:dyDescent="0.25">
      <c r="A136" s="35"/>
      <c r="B136" s="37"/>
      <c r="C136" s="37"/>
      <c r="D136" s="37"/>
      <c r="E136" s="37"/>
      <c r="F136" s="37"/>
      <c r="G136" s="37"/>
    </row>
    <row r="137" spans="1:7" x14ac:dyDescent="0.25">
      <c r="A137" s="35"/>
      <c r="B137" s="37"/>
      <c r="C137" s="37"/>
      <c r="D137" s="37"/>
      <c r="E137" s="37"/>
      <c r="F137" s="37"/>
      <c r="G137" s="37"/>
    </row>
    <row r="138" spans="1:7" x14ac:dyDescent="0.25">
      <c r="A138" s="35"/>
      <c r="B138" s="37"/>
      <c r="C138" s="37"/>
      <c r="D138" s="37"/>
      <c r="E138" s="37"/>
      <c r="F138" s="37"/>
      <c r="G138" s="37"/>
    </row>
    <row r="139" spans="1:7" x14ac:dyDescent="0.25">
      <c r="A139" s="35"/>
      <c r="B139" s="37"/>
      <c r="C139" s="37"/>
      <c r="D139" s="37"/>
      <c r="E139" s="37"/>
      <c r="F139" s="37"/>
      <c r="G139" s="37"/>
    </row>
    <row r="140" spans="1:7" x14ac:dyDescent="0.25">
      <c r="A140" s="35"/>
      <c r="B140" s="37"/>
      <c r="C140" s="37"/>
      <c r="D140" s="37"/>
      <c r="E140" s="37"/>
      <c r="F140" s="37"/>
      <c r="G140" s="37"/>
    </row>
    <row r="141" spans="1:7" x14ac:dyDescent="0.25">
      <c r="A141" s="35"/>
      <c r="B141" s="37"/>
      <c r="C141" s="37"/>
      <c r="D141" s="37"/>
      <c r="E141" s="37"/>
      <c r="F141" s="37"/>
      <c r="G141" s="37"/>
    </row>
    <row r="142" spans="1:7" x14ac:dyDescent="0.25">
      <c r="A142" s="35"/>
      <c r="B142" s="37"/>
      <c r="C142" s="37"/>
      <c r="D142" s="37"/>
      <c r="E142" s="37"/>
      <c r="F142" s="37"/>
      <c r="G142" s="37"/>
    </row>
    <row r="143" spans="1:7" x14ac:dyDescent="0.25">
      <c r="A143" s="35"/>
      <c r="B143" s="37"/>
      <c r="C143" s="37"/>
      <c r="D143" s="37"/>
      <c r="E143" s="37"/>
      <c r="F143" s="37"/>
      <c r="G143" s="37"/>
    </row>
    <row r="144" spans="1:7" x14ac:dyDescent="0.25">
      <c r="A144" s="35"/>
      <c r="B144" s="37"/>
      <c r="C144" s="37"/>
      <c r="D144" s="37"/>
      <c r="E144" s="37"/>
      <c r="F144" s="37"/>
      <c r="G144" s="37"/>
    </row>
    <row r="145" spans="1:7" x14ac:dyDescent="0.25">
      <c r="A145" s="35"/>
      <c r="B145" s="37"/>
      <c r="C145" s="37"/>
      <c r="D145" s="37"/>
      <c r="E145" s="37"/>
      <c r="F145" s="37"/>
      <c r="G145" s="37"/>
    </row>
    <row r="146" spans="1:7" x14ac:dyDescent="0.25">
      <c r="A146" s="35"/>
      <c r="B146" s="37"/>
      <c r="C146" s="37"/>
      <c r="D146" s="37"/>
      <c r="E146" s="37"/>
      <c r="F146" s="37"/>
      <c r="G146" s="37"/>
    </row>
    <row r="147" spans="1:7" x14ac:dyDescent="0.25">
      <c r="A147" s="35"/>
      <c r="B147" s="37"/>
      <c r="C147" s="37"/>
      <c r="D147" s="37"/>
      <c r="E147" s="37"/>
      <c r="F147" s="37"/>
      <c r="G147" s="37"/>
    </row>
    <row r="148" spans="1:7" x14ac:dyDescent="0.25">
      <c r="A148" s="35"/>
      <c r="B148" s="37"/>
      <c r="C148" s="37"/>
      <c r="D148" s="37"/>
      <c r="E148" s="37"/>
      <c r="F148" s="37"/>
      <c r="G148" s="37"/>
    </row>
    <row r="149" spans="1:7" x14ac:dyDescent="0.25">
      <c r="A149" s="35"/>
      <c r="B149" s="37"/>
      <c r="C149" s="37"/>
      <c r="D149" s="37"/>
      <c r="E149" s="37"/>
      <c r="F149" s="37"/>
      <c r="G149" s="37"/>
    </row>
    <row r="150" spans="1:7" x14ac:dyDescent="0.25">
      <c r="A150" s="35"/>
      <c r="B150" s="37"/>
      <c r="C150" s="37"/>
      <c r="D150" s="37"/>
      <c r="E150" s="37"/>
      <c r="F150" s="37"/>
      <c r="G150" s="37"/>
    </row>
    <row r="151" spans="1:7" x14ac:dyDescent="0.25">
      <c r="A151" s="35"/>
      <c r="B151" s="37"/>
      <c r="C151" s="37"/>
      <c r="D151" s="37"/>
      <c r="E151" s="37"/>
      <c r="F151" s="37"/>
      <c r="G151" s="37"/>
    </row>
    <row r="152" spans="1:7" x14ac:dyDescent="0.25">
      <c r="A152" s="35"/>
      <c r="B152" s="37"/>
      <c r="C152" s="37"/>
      <c r="D152" s="37"/>
      <c r="E152" s="37"/>
      <c r="F152" s="37"/>
      <c r="G152" s="37"/>
    </row>
    <row r="153" spans="1:7" x14ac:dyDescent="0.25">
      <c r="A153" s="35"/>
      <c r="B153" s="37"/>
      <c r="C153" s="37"/>
      <c r="D153" s="37"/>
      <c r="E153" s="37"/>
      <c r="F153" s="37"/>
      <c r="G153" s="37"/>
    </row>
    <row r="154" spans="1:7" x14ac:dyDescent="0.25">
      <c r="A154" s="35"/>
      <c r="B154" s="37"/>
      <c r="C154" s="37"/>
      <c r="D154" s="37"/>
      <c r="E154" s="37"/>
      <c r="F154" s="37"/>
      <c r="G154" s="37"/>
    </row>
    <row r="155" spans="1:7" x14ac:dyDescent="0.25">
      <c r="A155" s="35"/>
      <c r="B155" s="37"/>
      <c r="C155" s="37"/>
      <c r="D155" s="37"/>
      <c r="E155" s="37"/>
      <c r="F155" s="37"/>
      <c r="G155" s="37"/>
    </row>
    <row r="156" spans="1:7" x14ac:dyDescent="0.25">
      <c r="A156" s="35"/>
      <c r="B156" s="37"/>
      <c r="C156" s="37"/>
      <c r="D156" s="37"/>
      <c r="E156" s="37"/>
      <c r="F156" s="37"/>
      <c r="G156" s="37"/>
    </row>
    <row r="157" spans="1:7" x14ac:dyDescent="0.25">
      <c r="A157" s="35"/>
      <c r="B157" s="37"/>
      <c r="C157" s="37"/>
      <c r="D157" s="37"/>
      <c r="E157" s="37"/>
      <c r="F157" s="37"/>
      <c r="G157" s="37"/>
    </row>
    <row r="158" spans="1:7" x14ac:dyDescent="0.25">
      <c r="A158" s="35"/>
      <c r="B158" s="37"/>
      <c r="C158" s="37"/>
      <c r="D158" s="37"/>
      <c r="E158" s="37"/>
      <c r="F158" s="37"/>
      <c r="G158" s="37"/>
    </row>
    <row r="159" spans="1:7" x14ac:dyDescent="0.25">
      <c r="A159" s="35"/>
      <c r="B159" s="37"/>
      <c r="C159" s="37"/>
      <c r="D159" s="37"/>
      <c r="E159" s="37"/>
      <c r="F159" s="37"/>
      <c r="G159" s="37"/>
    </row>
    <row r="160" spans="1:7" x14ac:dyDescent="0.25">
      <c r="A160" s="35"/>
      <c r="B160" s="37"/>
      <c r="C160" s="37"/>
      <c r="D160" s="37"/>
      <c r="E160" s="37"/>
      <c r="F160" s="37"/>
      <c r="G160" s="37"/>
    </row>
    <row r="161" spans="1:7" x14ac:dyDescent="0.25">
      <c r="A161" s="35"/>
      <c r="B161" s="37"/>
      <c r="C161" s="37"/>
      <c r="D161" s="37"/>
      <c r="E161" s="37"/>
      <c r="F161" s="37"/>
      <c r="G161" s="37"/>
    </row>
    <row r="162" spans="1:7" x14ac:dyDescent="0.25">
      <c r="A162" s="35"/>
      <c r="B162" s="37"/>
      <c r="C162" s="37"/>
      <c r="D162" s="37"/>
      <c r="E162" s="37"/>
      <c r="F162" s="37"/>
      <c r="G162" s="37"/>
    </row>
    <row r="163" spans="1:7" x14ac:dyDescent="0.25">
      <c r="A163" s="35"/>
      <c r="B163" s="37"/>
      <c r="C163" s="37"/>
      <c r="D163" s="37"/>
      <c r="E163" s="37"/>
      <c r="F163" s="37"/>
      <c r="G163" s="37"/>
    </row>
    <row r="164" spans="1:7" x14ac:dyDescent="0.25">
      <c r="A164" s="35"/>
      <c r="B164" s="37"/>
      <c r="C164" s="37"/>
      <c r="D164" s="37"/>
      <c r="E164" s="37"/>
      <c r="F164" s="37"/>
      <c r="G164" s="37"/>
    </row>
    <row r="165" spans="1:7" x14ac:dyDescent="0.25">
      <c r="A165" s="35"/>
      <c r="B165" s="37"/>
      <c r="C165" s="37"/>
      <c r="D165" s="37"/>
      <c r="E165" s="37"/>
      <c r="F165" s="37"/>
      <c r="G165" s="37"/>
    </row>
    <row r="166" spans="1:7" x14ac:dyDescent="0.25">
      <c r="A166" s="35"/>
      <c r="B166" s="37"/>
      <c r="C166" s="37"/>
      <c r="D166" s="37"/>
      <c r="E166" s="37"/>
      <c r="F166" s="37"/>
      <c r="G166" s="37"/>
    </row>
    <row r="167" spans="1:7" x14ac:dyDescent="0.25">
      <c r="A167" s="35"/>
      <c r="B167" s="37"/>
      <c r="C167" s="37"/>
      <c r="D167" s="37"/>
      <c r="E167" s="37"/>
      <c r="F167" s="37"/>
      <c r="G167" s="37"/>
    </row>
    <row r="168" spans="1:7" x14ac:dyDescent="0.25">
      <c r="A168" s="35"/>
      <c r="B168" s="37"/>
      <c r="C168" s="37"/>
      <c r="D168" s="37"/>
      <c r="E168" s="37"/>
      <c r="F168" s="37"/>
      <c r="G168" s="37"/>
    </row>
    <row r="169" spans="1:7" x14ac:dyDescent="0.25">
      <c r="A169" s="35"/>
      <c r="B169" s="37"/>
      <c r="C169" s="37"/>
      <c r="D169" s="37"/>
      <c r="E169" s="37"/>
      <c r="F169" s="37"/>
      <c r="G169" s="37"/>
    </row>
    <row r="170" spans="1:7" x14ac:dyDescent="0.25">
      <c r="A170" s="35"/>
      <c r="B170" s="37"/>
      <c r="C170" s="37"/>
      <c r="D170" s="37"/>
      <c r="E170" s="37"/>
      <c r="F170" s="37"/>
      <c r="G170" s="37"/>
    </row>
    <row r="171" spans="1:7" x14ac:dyDescent="0.25">
      <c r="A171" s="35"/>
      <c r="B171" s="37"/>
      <c r="C171" s="37"/>
      <c r="D171" s="37"/>
      <c r="E171" s="37"/>
      <c r="F171" s="37"/>
      <c r="G171" s="37"/>
    </row>
    <row r="172" spans="1:7" x14ac:dyDescent="0.25">
      <c r="A172" s="35"/>
      <c r="B172" s="37"/>
      <c r="C172" s="37"/>
      <c r="D172" s="37"/>
      <c r="E172" s="37"/>
      <c r="F172" s="37"/>
      <c r="G172" s="37"/>
    </row>
    <row r="173" spans="1:7" x14ac:dyDescent="0.25">
      <c r="A173" s="35"/>
      <c r="B173" s="37"/>
      <c r="C173" s="37"/>
      <c r="D173" s="37"/>
      <c r="E173" s="37"/>
      <c r="F173" s="37"/>
      <c r="G173" s="37"/>
    </row>
    <row r="174" spans="1:7" x14ac:dyDescent="0.25">
      <c r="A174" s="35"/>
      <c r="B174" s="37"/>
      <c r="C174" s="37"/>
      <c r="D174" s="37"/>
      <c r="E174" s="37"/>
      <c r="F174" s="37"/>
      <c r="G174" s="37"/>
    </row>
    <row r="175" spans="1:7" x14ac:dyDescent="0.25">
      <c r="A175" s="35"/>
      <c r="B175" s="37"/>
      <c r="C175" s="37"/>
      <c r="D175" s="37"/>
      <c r="E175" s="37"/>
      <c r="F175" s="37"/>
      <c r="G175" s="37"/>
    </row>
    <row r="176" spans="1:7" x14ac:dyDescent="0.25">
      <c r="A176" s="35"/>
      <c r="B176" s="37"/>
      <c r="C176" s="37"/>
      <c r="D176" s="37"/>
      <c r="E176" s="37"/>
      <c r="F176" s="37"/>
      <c r="G176" s="37"/>
    </row>
    <row r="177" spans="1:7" x14ac:dyDescent="0.25">
      <c r="A177" s="35"/>
      <c r="B177" s="37"/>
      <c r="C177" s="37"/>
      <c r="D177" s="37"/>
      <c r="E177" s="37"/>
      <c r="F177" s="37"/>
      <c r="G177" s="37"/>
    </row>
    <row r="178" spans="1:7" x14ac:dyDescent="0.25">
      <c r="A178" s="35"/>
      <c r="B178" s="37"/>
      <c r="C178" s="37"/>
      <c r="D178" s="37"/>
      <c r="E178" s="37"/>
      <c r="F178" s="37"/>
      <c r="G178" s="37"/>
    </row>
    <row r="179" spans="1:7" x14ac:dyDescent="0.25">
      <c r="A179" s="35"/>
      <c r="B179" s="37"/>
      <c r="C179" s="37"/>
      <c r="D179" s="37"/>
      <c r="E179" s="37"/>
      <c r="F179" s="37"/>
      <c r="G179" s="37"/>
    </row>
    <row r="180" spans="1:7" x14ac:dyDescent="0.25">
      <c r="A180" s="35"/>
      <c r="B180" s="37"/>
      <c r="C180" s="37"/>
      <c r="D180" s="37"/>
      <c r="E180" s="37"/>
      <c r="F180" s="37"/>
      <c r="G180" s="37"/>
    </row>
    <row r="181" spans="1:7" x14ac:dyDescent="0.25">
      <c r="A181" s="35"/>
      <c r="B181" s="37"/>
      <c r="C181" s="37"/>
      <c r="D181" s="37"/>
      <c r="E181" s="37"/>
      <c r="F181" s="37"/>
      <c r="G181" s="37"/>
    </row>
    <row r="182" spans="1:7" x14ac:dyDescent="0.25">
      <c r="A182" s="35"/>
      <c r="B182" s="37"/>
      <c r="C182" s="37"/>
      <c r="D182" s="37"/>
      <c r="E182" s="37"/>
      <c r="F182" s="37"/>
      <c r="G182" s="37"/>
    </row>
    <row r="183" spans="1:7" x14ac:dyDescent="0.25">
      <c r="A183" s="35"/>
      <c r="B183" s="37"/>
      <c r="C183" s="37"/>
      <c r="D183" s="37"/>
      <c r="E183" s="37"/>
      <c r="F183" s="37"/>
      <c r="G183" s="37"/>
    </row>
    <row r="184" spans="1:7" x14ac:dyDescent="0.25">
      <c r="A184" s="35"/>
      <c r="B184" s="37"/>
      <c r="C184" s="37"/>
      <c r="D184" s="37"/>
      <c r="E184" s="37"/>
      <c r="F184" s="37"/>
      <c r="G184" s="37"/>
    </row>
    <row r="185" spans="1:7" x14ac:dyDescent="0.25">
      <c r="A185" s="35"/>
      <c r="B185" s="37"/>
      <c r="C185" s="37"/>
      <c r="D185" s="37"/>
      <c r="E185" s="37"/>
      <c r="F185" s="37"/>
      <c r="G185" s="37"/>
    </row>
    <row r="186" spans="1:7" x14ac:dyDescent="0.25">
      <c r="A186" s="35"/>
      <c r="B186" s="37"/>
      <c r="C186" s="37"/>
      <c r="D186" s="37"/>
      <c r="E186" s="37"/>
      <c r="F186" s="37"/>
      <c r="G186" s="37"/>
    </row>
    <row r="187" spans="1:7" x14ac:dyDescent="0.25">
      <c r="A187" s="35"/>
      <c r="B187" s="37"/>
      <c r="C187" s="37"/>
      <c r="D187" s="37"/>
      <c r="E187" s="37"/>
      <c r="F187" s="37"/>
      <c r="G187" s="37"/>
    </row>
    <row r="188" spans="1:7" x14ac:dyDescent="0.25">
      <c r="A188" s="35"/>
      <c r="B188" s="37"/>
      <c r="C188" s="37"/>
      <c r="D188" s="37"/>
      <c r="E188" s="37"/>
      <c r="F188" s="37"/>
      <c r="G188" s="37"/>
    </row>
    <row r="189" spans="1:7" x14ac:dyDescent="0.25">
      <c r="A189" s="35"/>
      <c r="B189" s="37"/>
      <c r="C189" s="37"/>
      <c r="D189" s="37"/>
      <c r="E189" s="37"/>
      <c r="F189" s="37"/>
      <c r="G189" s="37"/>
    </row>
    <row r="190" spans="1:7" x14ac:dyDescent="0.25">
      <c r="A190" s="35"/>
      <c r="B190" s="37"/>
      <c r="C190" s="37"/>
      <c r="D190" s="37"/>
      <c r="E190" s="37"/>
      <c r="F190" s="37"/>
      <c r="G190" s="37"/>
    </row>
    <row r="191" spans="1:7" x14ac:dyDescent="0.25">
      <c r="A191" s="35"/>
      <c r="B191" s="37"/>
      <c r="C191" s="37"/>
      <c r="D191" s="37"/>
      <c r="E191" s="37"/>
      <c r="F191" s="37"/>
      <c r="G191" s="37"/>
    </row>
    <row r="192" spans="1:7" x14ac:dyDescent="0.25">
      <c r="A192" s="35"/>
      <c r="B192" s="37"/>
      <c r="C192" s="37"/>
      <c r="D192" s="37"/>
      <c r="E192" s="37"/>
      <c r="F192" s="37"/>
      <c r="G192" s="37"/>
    </row>
    <row r="193" spans="1:7" x14ac:dyDescent="0.25">
      <c r="A193" s="35"/>
      <c r="B193" s="37"/>
      <c r="C193" s="37"/>
      <c r="D193" s="37"/>
      <c r="E193" s="37"/>
      <c r="F193" s="37"/>
      <c r="G193" s="37"/>
    </row>
    <row r="194" spans="1:7" x14ac:dyDescent="0.25">
      <c r="A194" s="35"/>
      <c r="B194" s="37"/>
      <c r="C194" s="37"/>
      <c r="D194" s="37"/>
      <c r="E194" s="37"/>
      <c r="F194" s="37"/>
      <c r="G194" s="37"/>
    </row>
    <row r="195" spans="1:7" x14ac:dyDescent="0.25">
      <c r="A195" s="35"/>
      <c r="B195" s="37"/>
      <c r="C195" s="37"/>
      <c r="D195" s="37"/>
      <c r="E195" s="37"/>
      <c r="F195" s="37"/>
      <c r="G195" s="37"/>
    </row>
    <row r="196" spans="1:7" x14ac:dyDescent="0.25">
      <c r="A196" s="35"/>
      <c r="B196" s="37"/>
      <c r="C196" s="37"/>
      <c r="D196" s="37"/>
      <c r="E196" s="37"/>
      <c r="F196" s="37"/>
      <c r="G196" s="37"/>
    </row>
    <row r="197" spans="1:7" x14ac:dyDescent="0.25">
      <c r="A197" s="35"/>
      <c r="B197" s="37"/>
      <c r="C197" s="37"/>
      <c r="D197" s="37"/>
      <c r="E197" s="37"/>
      <c r="F197" s="37"/>
      <c r="G197" s="37"/>
    </row>
    <row r="198" spans="1:7" x14ac:dyDescent="0.25">
      <c r="A198" s="35"/>
      <c r="B198" s="37"/>
      <c r="C198" s="37"/>
      <c r="D198" s="37"/>
      <c r="E198" s="37"/>
      <c r="F198" s="37"/>
      <c r="G198" s="37"/>
    </row>
    <row r="199" spans="1:7" x14ac:dyDescent="0.25">
      <c r="A199" s="35"/>
      <c r="B199" s="37"/>
      <c r="C199" s="37"/>
      <c r="D199" s="37"/>
      <c r="E199" s="37"/>
      <c r="F199" s="37"/>
      <c r="G199" s="37"/>
    </row>
    <row r="200" spans="1:7" x14ac:dyDescent="0.25">
      <c r="A200" s="35"/>
      <c r="B200" s="37"/>
      <c r="C200" s="37"/>
      <c r="D200" s="37"/>
      <c r="E200" s="37"/>
      <c r="F200" s="37"/>
      <c r="G200" s="37"/>
    </row>
    <row r="201" spans="1:7" x14ac:dyDescent="0.25">
      <c r="A201" s="35"/>
      <c r="B201" s="37"/>
      <c r="C201" s="37"/>
      <c r="D201" s="37"/>
      <c r="E201" s="37"/>
      <c r="F201" s="37"/>
      <c r="G201" s="37"/>
    </row>
    <row r="202" spans="1:7" x14ac:dyDescent="0.25">
      <c r="A202" s="35"/>
      <c r="B202" s="37"/>
      <c r="C202" s="37"/>
      <c r="D202" s="37"/>
      <c r="E202" s="37"/>
      <c r="F202" s="37"/>
      <c r="G202" s="37"/>
    </row>
    <row r="203" spans="1:7" x14ac:dyDescent="0.25">
      <c r="A203" s="35"/>
      <c r="B203" s="37"/>
      <c r="C203" s="37"/>
      <c r="D203" s="37"/>
      <c r="E203" s="37"/>
      <c r="F203" s="37"/>
      <c r="G203" s="37"/>
    </row>
    <row r="204" spans="1:7" x14ac:dyDescent="0.25">
      <c r="A204" s="35"/>
      <c r="B204" s="37"/>
      <c r="C204" s="37"/>
      <c r="D204" s="37"/>
      <c r="E204" s="37"/>
      <c r="F204" s="37"/>
      <c r="G204" s="37"/>
    </row>
    <row r="205" spans="1:7" x14ac:dyDescent="0.25">
      <c r="A205" s="35"/>
      <c r="B205" s="37"/>
      <c r="C205" s="37"/>
      <c r="D205" s="37"/>
      <c r="E205" s="37"/>
      <c r="F205" s="37"/>
      <c r="G205" s="37"/>
    </row>
    <row r="206" spans="1:7" x14ac:dyDescent="0.25">
      <c r="A206" s="35"/>
      <c r="B206" s="37"/>
      <c r="C206" s="37"/>
      <c r="D206" s="37"/>
      <c r="E206" s="37"/>
      <c r="F206" s="37"/>
      <c r="G206" s="37"/>
    </row>
    <row r="207" spans="1:7" x14ac:dyDescent="0.25">
      <c r="A207" s="35"/>
      <c r="B207" s="37"/>
      <c r="C207" s="37"/>
      <c r="D207" s="37"/>
      <c r="E207" s="37"/>
      <c r="F207" s="37"/>
      <c r="G207" s="37"/>
    </row>
    <row r="208" spans="1:7" x14ac:dyDescent="0.25">
      <c r="A208" s="35"/>
      <c r="B208" s="37"/>
      <c r="C208" s="37"/>
      <c r="D208" s="37"/>
      <c r="E208" s="37"/>
      <c r="F208" s="37"/>
      <c r="G208" s="37"/>
    </row>
    <row r="209" spans="1:7" x14ac:dyDescent="0.25">
      <c r="A209" s="35"/>
      <c r="B209" s="37"/>
      <c r="C209" s="37"/>
      <c r="D209" s="37"/>
      <c r="E209" s="37"/>
      <c r="F209" s="37"/>
      <c r="G209" s="37"/>
    </row>
    <row r="210" spans="1:7" x14ac:dyDescent="0.25">
      <c r="A210" s="35"/>
      <c r="B210" s="37"/>
      <c r="C210" s="37"/>
      <c r="D210" s="37"/>
      <c r="E210" s="37"/>
      <c r="F210" s="37"/>
      <c r="G210" s="37"/>
    </row>
    <row r="211" spans="1:7" x14ac:dyDescent="0.25">
      <c r="A211" s="35"/>
      <c r="B211" s="37"/>
      <c r="C211" s="37"/>
      <c r="D211" s="37"/>
      <c r="E211" s="37"/>
      <c r="F211" s="37"/>
      <c r="G211" s="37"/>
    </row>
    <row r="212" spans="1:7" x14ac:dyDescent="0.25">
      <c r="A212" s="35"/>
      <c r="B212" s="37"/>
      <c r="C212" s="37"/>
      <c r="D212" s="37"/>
      <c r="E212" s="37"/>
      <c r="F212" s="37"/>
      <c r="G212" s="37"/>
    </row>
    <row r="213" spans="1:7" x14ac:dyDescent="0.25">
      <c r="A213" s="35"/>
      <c r="B213" s="37"/>
      <c r="C213" s="37"/>
      <c r="D213" s="37"/>
      <c r="E213" s="37"/>
      <c r="F213" s="37"/>
      <c r="G213" s="37"/>
    </row>
    <row r="214" spans="1:7" x14ac:dyDescent="0.25">
      <c r="A214" s="35"/>
      <c r="B214" s="37"/>
      <c r="C214" s="37"/>
      <c r="D214" s="37"/>
      <c r="E214" s="37"/>
      <c r="F214" s="37"/>
      <c r="G214" s="37"/>
    </row>
  </sheetData>
  <pageMargins left="0.23622047244094491" right="0.23622047244094491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223"/>
  <sheetViews>
    <sheetView workbookViewId="0">
      <selection activeCell="H25" sqref="H25"/>
    </sheetView>
  </sheetViews>
  <sheetFormatPr defaultRowHeight="15" x14ac:dyDescent="0.25"/>
  <cols>
    <col min="1" max="1" width="6.28515625" style="3" customWidth="1"/>
    <col min="2" max="2" width="34.140625" style="1" customWidth="1"/>
    <col min="3" max="3" width="23.85546875" style="1" customWidth="1"/>
    <col min="4" max="4" width="16" style="1" customWidth="1"/>
    <col min="5" max="5" width="17.7109375" style="1" customWidth="1"/>
    <col min="6" max="16384" width="9.140625" style="1"/>
  </cols>
  <sheetData>
    <row r="3" spans="1:5" ht="18.75" x14ac:dyDescent="0.3">
      <c r="B3" s="13" t="s">
        <v>7</v>
      </c>
      <c r="C3" s="2"/>
    </row>
    <row r="4" spans="1:5" ht="31.5" customHeight="1" x14ac:dyDescent="0.25"/>
    <row r="5" spans="1:5" ht="20.25" customHeight="1" x14ac:dyDescent="0.25">
      <c r="D5" s="1" t="s">
        <v>5</v>
      </c>
    </row>
    <row r="6" spans="1:5" ht="19.5" customHeight="1" x14ac:dyDescent="0.25">
      <c r="D6" s="1" t="s">
        <v>6</v>
      </c>
    </row>
    <row r="8" spans="1:5" ht="15.75" x14ac:dyDescent="0.25">
      <c r="B8" s="12" t="s">
        <v>62</v>
      </c>
    </row>
    <row r="11" spans="1:5" x14ac:dyDescent="0.25">
      <c r="B11" s="2" t="s">
        <v>92</v>
      </c>
    </row>
    <row r="12" spans="1:5" ht="15.75" thickBot="1" x14ac:dyDescent="0.3">
      <c r="B12" s="2"/>
      <c r="E12" s="2" t="s">
        <v>55</v>
      </c>
    </row>
    <row r="13" spans="1:5" ht="34.5" customHeight="1" thickBot="1" x14ac:dyDescent="0.3">
      <c r="A13" s="9" t="s">
        <v>0</v>
      </c>
      <c r="B13" s="10" t="s">
        <v>1</v>
      </c>
      <c r="C13" s="10" t="s">
        <v>2</v>
      </c>
      <c r="D13" s="10" t="s">
        <v>3</v>
      </c>
      <c r="E13" s="11" t="s">
        <v>4</v>
      </c>
    </row>
    <row r="14" spans="1:5" ht="17.25" customHeight="1" thickBot="1" x14ac:dyDescent="0.35">
      <c r="A14" s="14" t="s">
        <v>8</v>
      </c>
      <c r="B14" s="15" t="s">
        <v>9</v>
      </c>
      <c r="C14" s="16"/>
      <c r="D14" s="16"/>
      <c r="E14" s="17"/>
    </row>
    <row r="15" spans="1:5" ht="58.5" customHeight="1" x14ac:dyDescent="0.25">
      <c r="A15" s="7" t="s">
        <v>10</v>
      </c>
      <c r="B15" s="18" t="s">
        <v>97</v>
      </c>
      <c r="C15" s="27">
        <f>492.05+365.3+495.29</f>
        <v>1352.64</v>
      </c>
      <c r="D15" s="30" t="s">
        <v>98</v>
      </c>
      <c r="E15" s="8"/>
    </row>
    <row r="16" spans="1:5" ht="30" x14ac:dyDescent="0.25">
      <c r="A16" s="5" t="s">
        <v>38</v>
      </c>
      <c r="B16" s="18" t="s">
        <v>93</v>
      </c>
      <c r="C16" s="4">
        <f>209.8+50.63+75.75</f>
        <v>336.18</v>
      </c>
      <c r="D16" s="19" t="s">
        <v>99</v>
      </c>
      <c r="E16" s="6"/>
    </row>
    <row r="17" spans="1:10" ht="60" x14ac:dyDescent="0.25">
      <c r="A17" s="5" t="s">
        <v>50</v>
      </c>
      <c r="B17" s="19" t="s">
        <v>100</v>
      </c>
      <c r="C17" s="4">
        <f>406.87+257.23+375.26+29.2+41.76+53.56+45.98+436.55</f>
        <v>1646.41</v>
      </c>
      <c r="D17" s="19" t="s">
        <v>21</v>
      </c>
      <c r="E17" s="6"/>
    </row>
    <row r="18" spans="1:10" ht="60" x14ac:dyDescent="0.25">
      <c r="A18" s="5" t="s">
        <v>11</v>
      </c>
      <c r="B18" s="19" t="s">
        <v>126</v>
      </c>
      <c r="C18" s="4">
        <f>2.88+69.09+4.62+9.42+88.32+34.01+21.27+63.82+117.07+25.51+4.67+63.16+8.04+8.09+3.66+117.07+334.72</f>
        <v>975.42000000000007</v>
      </c>
      <c r="D18" s="22" t="s">
        <v>21</v>
      </c>
      <c r="E18" s="6"/>
    </row>
    <row r="19" spans="1:10" ht="105" x14ac:dyDescent="0.25">
      <c r="A19" s="5" t="s">
        <v>12</v>
      </c>
      <c r="B19" s="19" t="s">
        <v>125</v>
      </c>
      <c r="C19" s="4">
        <f>2.69+59.51+19.64+99.99+605.27+85.82+992.17+304.55+12.15</f>
        <v>2181.79</v>
      </c>
      <c r="D19" s="22" t="s">
        <v>106</v>
      </c>
      <c r="E19" s="6"/>
    </row>
    <row r="20" spans="1:10" ht="105" x14ac:dyDescent="0.25">
      <c r="A20" s="56" t="s">
        <v>13</v>
      </c>
      <c r="B20" s="22" t="s">
        <v>101</v>
      </c>
      <c r="C20" s="4">
        <f>285.7+46.18</f>
        <v>331.88</v>
      </c>
      <c r="D20" s="18" t="s">
        <v>102</v>
      </c>
      <c r="E20" s="6"/>
    </row>
    <row r="21" spans="1:10" ht="30" x14ac:dyDescent="0.25">
      <c r="A21" s="5" t="s">
        <v>39</v>
      </c>
      <c r="B21" s="18" t="s">
        <v>80</v>
      </c>
      <c r="C21" s="4">
        <v>108</v>
      </c>
      <c r="D21" s="22" t="s">
        <v>79</v>
      </c>
      <c r="E21" s="6"/>
    </row>
    <row r="22" spans="1:10" x14ac:dyDescent="0.25">
      <c r="A22" s="5" t="s">
        <v>40</v>
      </c>
      <c r="B22" s="19" t="s">
        <v>78</v>
      </c>
      <c r="C22" s="4">
        <v>23.4</v>
      </c>
      <c r="D22" s="19" t="s">
        <v>103</v>
      </c>
      <c r="E22" s="6"/>
    </row>
    <row r="23" spans="1:10" ht="45" x14ac:dyDescent="0.25">
      <c r="A23" s="5" t="s">
        <v>14</v>
      </c>
      <c r="B23" s="19" t="s">
        <v>65</v>
      </c>
      <c r="C23" s="4">
        <v>348.48</v>
      </c>
      <c r="D23" s="19" t="s">
        <v>104</v>
      </c>
      <c r="E23" s="62" t="s">
        <v>108</v>
      </c>
    </row>
    <row r="24" spans="1:10" ht="45" x14ac:dyDescent="0.25">
      <c r="A24" s="5" t="s">
        <v>41</v>
      </c>
      <c r="B24" s="19" t="s">
        <v>69</v>
      </c>
      <c r="C24" s="4">
        <v>27.29</v>
      </c>
      <c r="D24" s="19" t="s">
        <v>96</v>
      </c>
      <c r="E24" s="62" t="s">
        <v>108</v>
      </c>
    </row>
    <row r="25" spans="1:10" ht="45" x14ac:dyDescent="0.25">
      <c r="A25" s="5" t="s">
        <v>42</v>
      </c>
      <c r="B25" s="21" t="s">
        <v>81</v>
      </c>
      <c r="C25" s="24">
        <v>452.3</v>
      </c>
      <c r="D25" s="23" t="s">
        <v>105</v>
      </c>
      <c r="E25" s="25" t="s">
        <v>107</v>
      </c>
    </row>
    <row r="26" spans="1:10" ht="45" x14ac:dyDescent="0.25">
      <c r="A26" s="5" t="s">
        <v>43</v>
      </c>
      <c r="B26" s="20" t="s">
        <v>86</v>
      </c>
      <c r="C26" s="24">
        <v>15.7</v>
      </c>
      <c r="D26" s="23" t="s">
        <v>87</v>
      </c>
      <c r="E26" s="34"/>
    </row>
    <row r="27" spans="1:10" ht="30" x14ac:dyDescent="0.25">
      <c r="A27" s="5" t="s">
        <v>44</v>
      </c>
      <c r="B27" s="20" t="s">
        <v>95</v>
      </c>
      <c r="C27" s="24">
        <v>11.86</v>
      </c>
      <c r="D27" s="19" t="s">
        <v>21</v>
      </c>
      <c r="E27" s="34"/>
    </row>
    <row r="28" spans="1:10" ht="30.75" thickBot="1" x14ac:dyDescent="0.3">
      <c r="A28" s="5" t="s">
        <v>45</v>
      </c>
      <c r="B28" s="19" t="s">
        <v>15</v>
      </c>
      <c r="C28" s="4">
        <v>30</v>
      </c>
      <c r="D28" s="19" t="s">
        <v>18</v>
      </c>
      <c r="E28" s="6" t="s">
        <v>26</v>
      </c>
    </row>
    <row r="29" spans="1:10" ht="19.5" thickBot="1" x14ac:dyDescent="0.35">
      <c r="A29" s="5" t="s">
        <v>94</v>
      </c>
      <c r="B29" s="26" t="s">
        <v>24</v>
      </c>
      <c r="C29" s="57"/>
      <c r="D29" s="60"/>
      <c r="E29" s="61"/>
    </row>
    <row r="30" spans="1:10" ht="30" x14ac:dyDescent="0.25">
      <c r="A30" s="5" t="s">
        <v>10</v>
      </c>
      <c r="B30" s="36" t="s">
        <v>117</v>
      </c>
      <c r="C30" s="4">
        <f>530.4+346.44</f>
        <v>876.83999999999992</v>
      </c>
      <c r="D30" s="18" t="s">
        <v>109</v>
      </c>
      <c r="E30" s="59"/>
    </row>
    <row r="31" spans="1:10" ht="60" x14ac:dyDescent="0.25">
      <c r="A31" s="5" t="s">
        <v>38</v>
      </c>
      <c r="B31" s="19" t="s">
        <v>135</v>
      </c>
      <c r="C31" s="4">
        <f>121.94+245.63+309.46+210.54+272.83+330.98+76.23</f>
        <v>1567.61</v>
      </c>
      <c r="D31" s="19" t="s">
        <v>136</v>
      </c>
      <c r="E31" s="6"/>
    </row>
    <row r="32" spans="1:10" ht="30" x14ac:dyDescent="0.25">
      <c r="A32" s="5" t="s">
        <v>50</v>
      </c>
      <c r="B32" s="19" t="s">
        <v>57</v>
      </c>
      <c r="C32" s="4">
        <f>114.86+101.4</f>
        <v>216.26</v>
      </c>
      <c r="D32" s="22" t="s">
        <v>21</v>
      </c>
      <c r="E32" s="6"/>
      <c r="H32" s="37"/>
      <c r="I32" s="37"/>
      <c r="J32" s="37"/>
    </row>
    <row r="33" spans="1:10" ht="45" x14ac:dyDescent="0.25">
      <c r="A33" s="5" t="s">
        <v>11</v>
      </c>
      <c r="B33" s="19" t="s">
        <v>110</v>
      </c>
      <c r="C33" s="1">
        <v>230.82</v>
      </c>
      <c r="D33" s="4" t="s">
        <v>56</v>
      </c>
      <c r="E33" s="6"/>
      <c r="H33" s="37"/>
      <c r="I33" s="37"/>
      <c r="J33" s="37"/>
    </row>
    <row r="34" spans="1:10" ht="30" x14ac:dyDescent="0.25">
      <c r="A34" s="5" t="s">
        <v>12</v>
      </c>
      <c r="B34" s="21" t="s">
        <v>111</v>
      </c>
      <c r="C34" s="24">
        <f>55.3+216.46</f>
        <v>271.76</v>
      </c>
      <c r="D34" s="23" t="s">
        <v>112</v>
      </c>
      <c r="E34" s="6"/>
    </row>
    <row r="35" spans="1:10" x14ac:dyDescent="0.25">
      <c r="A35" s="5" t="s">
        <v>13</v>
      </c>
      <c r="B35" s="48" t="s">
        <v>54</v>
      </c>
      <c r="C35" s="4">
        <v>15.66</v>
      </c>
      <c r="D35" s="23" t="s">
        <v>75</v>
      </c>
      <c r="E35" s="6"/>
    </row>
    <row r="36" spans="1:10" x14ac:dyDescent="0.25">
      <c r="A36" s="5" t="s">
        <v>39</v>
      </c>
      <c r="B36" s="20" t="s">
        <v>73</v>
      </c>
      <c r="C36" s="4">
        <v>18</v>
      </c>
      <c r="D36" s="23" t="s">
        <v>75</v>
      </c>
      <c r="E36" s="6"/>
    </row>
    <row r="37" spans="1:10" x14ac:dyDescent="0.25">
      <c r="A37" s="5" t="s">
        <v>40</v>
      </c>
      <c r="B37" s="55" t="s">
        <v>74</v>
      </c>
      <c r="C37" s="24">
        <f>9.02+4.63</f>
        <v>13.649999999999999</v>
      </c>
      <c r="D37" s="23" t="s">
        <v>75</v>
      </c>
      <c r="E37" s="6"/>
    </row>
    <row r="38" spans="1:10" x14ac:dyDescent="0.25">
      <c r="A38" s="5" t="s">
        <v>14</v>
      </c>
      <c r="B38" s="55" t="s">
        <v>77</v>
      </c>
      <c r="C38" s="24">
        <v>6.39</v>
      </c>
      <c r="D38" s="23" t="s">
        <v>75</v>
      </c>
      <c r="E38" s="6"/>
    </row>
    <row r="39" spans="1:10" x14ac:dyDescent="0.25">
      <c r="A39" s="5" t="s">
        <v>41</v>
      </c>
      <c r="B39" s="4" t="s">
        <v>119</v>
      </c>
      <c r="C39" s="4">
        <v>146.72999999999999</v>
      </c>
      <c r="D39" s="23" t="s">
        <v>120</v>
      </c>
      <c r="E39" s="6"/>
    </row>
    <row r="40" spans="1:10" x14ac:dyDescent="0.25">
      <c r="A40" s="5" t="s">
        <v>42</v>
      </c>
      <c r="B40" s="55" t="s">
        <v>113</v>
      </c>
      <c r="C40" s="24">
        <v>14.41</v>
      </c>
      <c r="D40" s="23" t="s">
        <v>75</v>
      </c>
      <c r="E40" s="6"/>
    </row>
    <row r="41" spans="1:10" ht="30.75" thickBot="1" x14ac:dyDescent="0.3">
      <c r="A41" s="5" t="s">
        <v>43</v>
      </c>
      <c r="B41" s="23" t="s">
        <v>76</v>
      </c>
      <c r="C41" s="24">
        <v>2.97</v>
      </c>
      <c r="D41" s="58" t="s">
        <v>75</v>
      </c>
      <c r="E41" s="6"/>
    </row>
    <row r="42" spans="1:10" ht="19.5" thickBot="1" x14ac:dyDescent="0.35">
      <c r="A42" s="14" t="s">
        <v>8</v>
      </c>
      <c r="B42" s="15" t="s">
        <v>25</v>
      </c>
      <c r="C42" s="16"/>
      <c r="D42" s="16"/>
      <c r="E42" s="17"/>
    </row>
    <row r="43" spans="1:10" ht="57.75" customHeight="1" x14ac:dyDescent="0.25">
      <c r="A43" s="5" t="s">
        <v>10</v>
      </c>
      <c r="B43" s="22" t="s">
        <v>83</v>
      </c>
      <c r="C43" s="31">
        <v>164.71</v>
      </c>
      <c r="D43" s="22" t="s">
        <v>28</v>
      </c>
      <c r="E43" s="25" t="s">
        <v>114</v>
      </c>
    </row>
    <row r="44" spans="1:10" ht="45" x14ac:dyDescent="0.25">
      <c r="A44" s="5" t="s">
        <v>38</v>
      </c>
      <c r="B44" s="19" t="s">
        <v>51</v>
      </c>
      <c r="C44" s="4">
        <f>144.82+135.65+102+400</f>
        <v>782.47</v>
      </c>
      <c r="D44" s="19" t="s">
        <v>27</v>
      </c>
      <c r="E44" s="6"/>
    </row>
    <row r="45" spans="1:10" ht="60" x14ac:dyDescent="0.25">
      <c r="A45" s="5" t="s">
        <v>50</v>
      </c>
      <c r="B45" s="19" t="s">
        <v>84</v>
      </c>
      <c r="C45" s="4">
        <v>38.36</v>
      </c>
      <c r="D45" s="22" t="s">
        <v>85</v>
      </c>
      <c r="E45" s="25" t="s">
        <v>114</v>
      </c>
    </row>
    <row r="46" spans="1:10" ht="30" x14ac:dyDescent="0.25">
      <c r="A46" s="5" t="s">
        <v>11</v>
      </c>
      <c r="B46" s="19" t="s">
        <v>17</v>
      </c>
      <c r="C46" s="4">
        <f>18.83+15+18.83+18.83+18.83+18.83+131.83+31.9+18.8+18.8</f>
        <v>310.48</v>
      </c>
      <c r="D46" s="22" t="s">
        <v>21</v>
      </c>
      <c r="E46" s="6"/>
    </row>
    <row r="47" spans="1:10" ht="75" x14ac:dyDescent="0.25">
      <c r="A47" s="5" t="s">
        <v>12</v>
      </c>
      <c r="B47" s="19" t="s">
        <v>116</v>
      </c>
      <c r="C47" s="4">
        <f>68+75+86+85+70+83</f>
        <v>467</v>
      </c>
      <c r="D47" s="29" t="s">
        <v>52</v>
      </c>
      <c r="E47" s="6"/>
    </row>
    <row r="48" spans="1:10" ht="60" x14ac:dyDescent="0.25">
      <c r="A48" s="5" t="s">
        <v>13</v>
      </c>
      <c r="B48" s="19" t="s">
        <v>19</v>
      </c>
      <c r="C48" s="4">
        <f>39.1+39.1+39.1+39.1</f>
        <v>156.4</v>
      </c>
      <c r="D48" s="4" t="s">
        <v>20</v>
      </c>
      <c r="E48" s="25" t="s">
        <v>114</v>
      </c>
    </row>
    <row r="49" spans="1:7" ht="60" x14ac:dyDescent="0.25">
      <c r="A49" s="5" t="s">
        <v>39</v>
      </c>
      <c r="B49" s="19" t="s">
        <v>90</v>
      </c>
      <c r="C49" s="4">
        <v>7.87</v>
      </c>
      <c r="D49" s="29" t="s">
        <v>16</v>
      </c>
      <c r="E49" s="62" t="s">
        <v>115</v>
      </c>
    </row>
    <row r="50" spans="1:7" ht="30" x14ac:dyDescent="0.25">
      <c r="A50" s="5" t="s">
        <v>40</v>
      </c>
      <c r="B50" s="19" t="s">
        <v>82</v>
      </c>
      <c r="C50" s="4">
        <v>42.28</v>
      </c>
      <c r="D50" s="22" t="s">
        <v>21</v>
      </c>
      <c r="E50" s="6"/>
    </row>
    <row r="51" spans="1:7" ht="60" x14ac:dyDescent="0.25">
      <c r="A51" s="5" t="s">
        <v>14</v>
      </c>
      <c r="B51" s="19" t="s">
        <v>22</v>
      </c>
      <c r="C51" s="4">
        <f>72.6+60.5</f>
        <v>133.1</v>
      </c>
      <c r="D51" s="19" t="s">
        <v>53</v>
      </c>
      <c r="E51" s="6"/>
    </row>
    <row r="52" spans="1:7" ht="30" x14ac:dyDescent="0.25">
      <c r="A52" s="5" t="s">
        <v>41</v>
      </c>
      <c r="B52" s="19" t="s">
        <v>88</v>
      </c>
      <c r="C52" s="4">
        <f>9.68+9.68+5.35</f>
        <v>24.71</v>
      </c>
      <c r="D52" s="19" t="s">
        <v>23</v>
      </c>
      <c r="E52" s="6"/>
    </row>
    <row r="53" spans="1:7" ht="30" x14ac:dyDescent="0.25">
      <c r="A53" s="5" t="s">
        <v>42</v>
      </c>
      <c r="B53" s="19" t="s">
        <v>89</v>
      </c>
      <c r="C53" s="4">
        <f>691.06</f>
        <v>691.06</v>
      </c>
      <c r="D53" s="4" t="s">
        <v>58</v>
      </c>
      <c r="E53" s="6"/>
    </row>
    <row r="54" spans="1:7" ht="30" x14ac:dyDescent="0.25">
      <c r="A54" s="5" t="s">
        <v>43</v>
      </c>
      <c r="B54" s="19" t="s">
        <v>71</v>
      </c>
      <c r="C54" s="4">
        <v>300</v>
      </c>
      <c r="D54" s="19"/>
      <c r="E54" s="28" t="s">
        <v>72</v>
      </c>
    </row>
    <row r="55" spans="1:7" ht="60" x14ac:dyDescent="0.25">
      <c r="A55" s="5" t="s">
        <v>44</v>
      </c>
      <c r="B55" s="21" t="s">
        <v>68</v>
      </c>
      <c r="C55" s="4">
        <f>11.37+8.76+10.07+10.07+10.07+10.07+9.2+9.2+10.07+10.07</f>
        <v>98.949999999999989</v>
      </c>
      <c r="D55" s="19"/>
      <c r="E55" s="25" t="s">
        <v>114</v>
      </c>
    </row>
    <row r="56" spans="1:7" ht="30" x14ac:dyDescent="0.25">
      <c r="A56" s="5" t="s">
        <v>45</v>
      </c>
      <c r="B56" s="19" t="s">
        <v>59</v>
      </c>
      <c r="C56" s="4">
        <v>10.51</v>
      </c>
      <c r="D56" s="19" t="s">
        <v>60</v>
      </c>
      <c r="E56" s="6"/>
    </row>
    <row r="57" spans="1:7" ht="45" x14ac:dyDescent="0.25">
      <c r="A57" s="5" t="s">
        <v>46</v>
      </c>
      <c r="B57" s="19" t="s">
        <v>91</v>
      </c>
      <c r="C57" s="4">
        <v>314.32</v>
      </c>
      <c r="D57" s="19"/>
      <c r="E57" s="6" t="s">
        <v>26</v>
      </c>
    </row>
    <row r="58" spans="1:7" ht="30" x14ac:dyDescent="0.25">
      <c r="A58" s="33" t="s">
        <v>47</v>
      </c>
      <c r="B58" s="37" t="s">
        <v>66</v>
      </c>
      <c r="C58" s="4">
        <v>88.91</v>
      </c>
      <c r="D58" s="36" t="s">
        <v>67</v>
      </c>
      <c r="E58" s="34"/>
    </row>
    <row r="59" spans="1:7" ht="30" x14ac:dyDescent="0.25">
      <c r="A59" s="33" t="s">
        <v>48</v>
      </c>
      <c r="B59" s="19" t="s">
        <v>118</v>
      </c>
      <c r="C59" s="4">
        <v>10.51</v>
      </c>
      <c r="D59" s="19" t="s">
        <v>21</v>
      </c>
      <c r="E59" s="4"/>
    </row>
    <row r="60" spans="1:7" ht="30.75" thickBot="1" x14ac:dyDescent="0.3">
      <c r="A60" s="33" t="s">
        <v>49</v>
      </c>
      <c r="B60" s="23" t="s">
        <v>70</v>
      </c>
      <c r="C60" s="24">
        <v>295.64999999999998</v>
      </c>
      <c r="D60" s="23"/>
      <c r="E60" s="34"/>
    </row>
    <row r="61" spans="1:7" ht="15.75" thickBot="1" x14ac:dyDescent="0.3">
      <c r="A61" s="38"/>
      <c r="B61" s="39"/>
      <c r="C61" s="32">
        <f>SUM(C15:C60)</f>
        <v>15159.739999999998</v>
      </c>
      <c r="D61" s="40"/>
      <c r="E61" s="17"/>
    </row>
    <row r="62" spans="1:7" x14ac:dyDescent="0.25">
      <c r="A62" s="35"/>
      <c r="B62" s="36"/>
      <c r="C62" s="37"/>
      <c r="D62" s="36"/>
      <c r="E62" s="37"/>
      <c r="F62" s="37"/>
      <c r="G62" s="37"/>
    </row>
    <row r="63" spans="1:7" x14ac:dyDescent="0.25">
      <c r="A63" s="35"/>
      <c r="B63" s="36"/>
      <c r="C63" s="37"/>
      <c r="D63" s="36"/>
      <c r="E63" s="37"/>
      <c r="F63" s="37"/>
      <c r="G63" s="37"/>
    </row>
    <row r="64" spans="1:7" x14ac:dyDescent="0.25">
      <c r="A64" s="35"/>
      <c r="B64" s="36"/>
      <c r="C64" s="37"/>
      <c r="D64" s="36"/>
      <c r="E64" s="37"/>
      <c r="F64" s="37"/>
      <c r="G64" s="37"/>
    </row>
    <row r="65" spans="1:7" x14ac:dyDescent="0.25">
      <c r="A65" s="35"/>
      <c r="B65" s="36"/>
      <c r="C65" s="37"/>
      <c r="D65" s="36"/>
      <c r="E65" s="37"/>
      <c r="F65" s="37"/>
      <c r="G65" s="37"/>
    </row>
    <row r="66" spans="1:7" x14ac:dyDescent="0.25">
      <c r="A66" s="35"/>
      <c r="B66" s="36"/>
      <c r="C66" s="37"/>
      <c r="D66" s="36"/>
      <c r="E66" s="37"/>
      <c r="F66" s="37"/>
      <c r="G66" s="37"/>
    </row>
    <row r="67" spans="1:7" x14ac:dyDescent="0.25">
      <c r="A67" s="35"/>
      <c r="B67" s="36"/>
      <c r="C67" s="37"/>
      <c r="D67" s="36"/>
      <c r="E67" s="37"/>
      <c r="F67" s="37"/>
      <c r="G67" s="37"/>
    </row>
    <row r="68" spans="1:7" x14ac:dyDescent="0.25">
      <c r="A68" s="35"/>
      <c r="B68" s="37"/>
      <c r="C68" s="37"/>
      <c r="D68" s="36"/>
      <c r="E68" s="37"/>
      <c r="F68" s="37"/>
      <c r="G68" s="37"/>
    </row>
    <row r="69" spans="1:7" x14ac:dyDescent="0.25">
      <c r="A69" s="35"/>
      <c r="B69" s="37"/>
      <c r="C69" s="37"/>
      <c r="D69" s="37"/>
      <c r="E69" s="37"/>
      <c r="F69" s="37"/>
      <c r="G69" s="37"/>
    </row>
    <row r="70" spans="1:7" x14ac:dyDescent="0.25">
      <c r="A70" s="35"/>
      <c r="B70" s="37"/>
      <c r="C70" s="37"/>
      <c r="D70" s="37"/>
      <c r="E70" s="37"/>
      <c r="F70" s="37"/>
      <c r="G70" s="37"/>
    </row>
    <row r="71" spans="1:7" x14ac:dyDescent="0.25">
      <c r="A71" s="35"/>
      <c r="B71" s="37"/>
      <c r="C71" s="37"/>
      <c r="D71" s="37"/>
      <c r="E71" s="37"/>
      <c r="F71" s="37"/>
      <c r="G71" s="37"/>
    </row>
    <row r="72" spans="1:7" x14ac:dyDescent="0.25">
      <c r="A72" s="35"/>
      <c r="B72" s="37"/>
      <c r="C72" s="37"/>
      <c r="D72" s="37"/>
      <c r="E72" s="37"/>
      <c r="F72" s="37"/>
      <c r="G72" s="37"/>
    </row>
    <row r="73" spans="1:7" x14ac:dyDescent="0.25">
      <c r="A73" s="35"/>
      <c r="B73" s="37"/>
      <c r="C73" s="37"/>
      <c r="D73" s="37"/>
      <c r="E73" s="37"/>
      <c r="F73" s="37"/>
      <c r="G73" s="37"/>
    </row>
    <row r="74" spans="1:7" x14ac:dyDescent="0.25">
      <c r="A74" s="35"/>
      <c r="B74" s="37"/>
      <c r="C74" s="37"/>
      <c r="D74" s="37"/>
      <c r="E74" s="37"/>
      <c r="F74" s="37"/>
      <c r="G74" s="37"/>
    </row>
    <row r="75" spans="1:7" x14ac:dyDescent="0.25">
      <c r="A75" s="35"/>
      <c r="B75" s="37"/>
      <c r="C75" s="37"/>
      <c r="D75" s="37"/>
      <c r="E75" s="37"/>
      <c r="F75" s="37"/>
      <c r="G75" s="37"/>
    </row>
    <row r="76" spans="1:7" x14ac:dyDescent="0.25">
      <c r="A76" s="35"/>
      <c r="B76" s="37"/>
      <c r="C76" s="37"/>
      <c r="D76" s="37"/>
      <c r="E76" s="37"/>
      <c r="F76" s="37"/>
      <c r="G76" s="37"/>
    </row>
    <row r="77" spans="1:7" x14ac:dyDescent="0.25">
      <c r="A77" s="35"/>
      <c r="B77" s="37"/>
      <c r="C77" s="37"/>
      <c r="D77" s="37"/>
      <c r="E77" s="37"/>
      <c r="F77" s="37"/>
      <c r="G77" s="37"/>
    </row>
    <row r="78" spans="1:7" x14ac:dyDescent="0.25">
      <c r="A78" s="35"/>
      <c r="B78" s="37"/>
      <c r="C78" s="37"/>
      <c r="D78" s="37"/>
      <c r="E78" s="37"/>
      <c r="F78" s="37"/>
      <c r="G78" s="37"/>
    </row>
    <row r="79" spans="1:7" x14ac:dyDescent="0.25">
      <c r="A79" s="35"/>
      <c r="B79" s="37"/>
      <c r="C79" s="37"/>
      <c r="D79" s="37"/>
      <c r="E79" s="37"/>
      <c r="F79" s="37"/>
      <c r="G79" s="37"/>
    </row>
    <row r="80" spans="1:7" x14ac:dyDescent="0.25">
      <c r="A80" s="35"/>
      <c r="B80" s="37"/>
      <c r="C80" s="37"/>
      <c r="D80" s="37"/>
      <c r="E80" s="37"/>
      <c r="F80" s="37"/>
      <c r="G80" s="37"/>
    </row>
    <row r="81" spans="1:7" x14ac:dyDescent="0.25">
      <c r="A81" s="35"/>
      <c r="B81" s="37"/>
      <c r="C81" s="37"/>
      <c r="D81" s="37"/>
      <c r="E81" s="37"/>
      <c r="F81" s="37"/>
      <c r="G81" s="37"/>
    </row>
    <row r="82" spans="1:7" x14ac:dyDescent="0.25">
      <c r="A82" s="35"/>
      <c r="B82" s="37"/>
      <c r="C82" s="37"/>
      <c r="D82" s="37"/>
      <c r="E82" s="37"/>
      <c r="F82" s="37"/>
      <c r="G82" s="37"/>
    </row>
    <row r="83" spans="1:7" x14ac:dyDescent="0.25">
      <c r="A83" s="35"/>
      <c r="B83" s="37"/>
      <c r="C83" s="37"/>
      <c r="D83" s="37"/>
      <c r="E83" s="37"/>
      <c r="F83" s="37"/>
      <c r="G83" s="37"/>
    </row>
    <row r="84" spans="1:7" x14ac:dyDescent="0.25">
      <c r="A84" s="35"/>
      <c r="B84" s="37"/>
      <c r="C84" s="37"/>
      <c r="D84" s="37"/>
      <c r="E84" s="37"/>
      <c r="F84" s="37"/>
      <c r="G84" s="37"/>
    </row>
    <row r="85" spans="1:7" x14ac:dyDescent="0.25">
      <c r="A85" s="35"/>
      <c r="B85" s="37"/>
      <c r="C85" s="37"/>
      <c r="D85" s="37"/>
      <c r="E85" s="37"/>
      <c r="F85" s="37"/>
      <c r="G85" s="37"/>
    </row>
    <row r="86" spans="1:7" x14ac:dyDescent="0.25">
      <c r="A86" s="35"/>
      <c r="B86" s="37"/>
      <c r="C86" s="37"/>
      <c r="D86" s="37"/>
      <c r="E86" s="37"/>
      <c r="F86" s="37"/>
      <c r="G86" s="37"/>
    </row>
    <row r="87" spans="1:7" x14ac:dyDescent="0.25">
      <c r="A87" s="35"/>
      <c r="B87" s="37"/>
      <c r="C87" s="37"/>
      <c r="D87" s="37"/>
      <c r="E87" s="37"/>
      <c r="F87" s="37"/>
      <c r="G87" s="37"/>
    </row>
    <row r="88" spans="1:7" x14ac:dyDescent="0.25">
      <c r="A88" s="35"/>
      <c r="B88" s="37"/>
      <c r="C88" s="37"/>
      <c r="D88" s="37"/>
      <c r="E88" s="37"/>
      <c r="F88" s="37"/>
      <c r="G88" s="37"/>
    </row>
    <row r="89" spans="1:7" x14ac:dyDescent="0.25">
      <c r="A89" s="35"/>
      <c r="B89" s="37"/>
      <c r="C89" s="37"/>
      <c r="D89" s="37"/>
      <c r="E89" s="37"/>
      <c r="F89" s="37"/>
      <c r="G89" s="37"/>
    </row>
    <row r="90" spans="1:7" x14ac:dyDescent="0.25">
      <c r="A90" s="35"/>
      <c r="B90" s="37"/>
      <c r="C90" s="37"/>
      <c r="D90" s="37"/>
      <c r="E90" s="37"/>
      <c r="F90" s="37"/>
      <c r="G90" s="37"/>
    </row>
    <row r="91" spans="1:7" x14ac:dyDescent="0.25">
      <c r="A91" s="35"/>
      <c r="B91" s="37"/>
      <c r="C91" s="37"/>
      <c r="D91" s="37"/>
      <c r="E91" s="37"/>
      <c r="F91" s="37"/>
      <c r="G91" s="37"/>
    </row>
    <row r="92" spans="1:7" x14ac:dyDescent="0.25">
      <c r="A92" s="35"/>
      <c r="B92" s="37"/>
      <c r="C92" s="37"/>
      <c r="D92" s="37"/>
      <c r="E92" s="37"/>
      <c r="F92" s="37"/>
      <c r="G92" s="37"/>
    </row>
    <row r="93" spans="1:7" x14ac:dyDescent="0.25">
      <c r="A93" s="35"/>
      <c r="B93" s="37"/>
      <c r="C93" s="37"/>
      <c r="D93" s="37"/>
      <c r="E93" s="37"/>
      <c r="F93" s="37"/>
      <c r="G93" s="37"/>
    </row>
    <row r="94" spans="1:7" x14ac:dyDescent="0.25">
      <c r="A94" s="35"/>
      <c r="B94" s="37"/>
      <c r="C94" s="37"/>
      <c r="D94" s="37"/>
      <c r="E94" s="37"/>
      <c r="F94" s="37"/>
      <c r="G94" s="37"/>
    </row>
    <row r="95" spans="1:7" x14ac:dyDescent="0.25">
      <c r="A95" s="35"/>
      <c r="B95" s="37"/>
      <c r="C95" s="37"/>
      <c r="D95" s="37"/>
      <c r="E95" s="37"/>
      <c r="F95" s="37"/>
      <c r="G95" s="37"/>
    </row>
    <row r="96" spans="1:7" x14ac:dyDescent="0.25">
      <c r="A96" s="35"/>
      <c r="B96" s="37"/>
      <c r="C96" s="37"/>
      <c r="D96" s="37"/>
      <c r="E96" s="37"/>
      <c r="F96" s="37"/>
      <c r="G96" s="37"/>
    </row>
    <row r="97" spans="1:7" x14ac:dyDescent="0.25">
      <c r="A97" s="35"/>
      <c r="B97" s="37"/>
      <c r="C97" s="37"/>
      <c r="D97" s="37"/>
      <c r="E97" s="37"/>
      <c r="F97" s="37"/>
      <c r="G97" s="37"/>
    </row>
    <row r="98" spans="1:7" x14ac:dyDescent="0.25">
      <c r="A98" s="35"/>
      <c r="B98" s="37"/>
      <c r="C98" s="37"/>
      <c r="D98" s="37"/>
      <c r="E98" s="37"/>
      <c r="F98" s="37"/>
      <c r="G98" s="37"/>
    </row>
    <row r="99" spans="1:7" x14ac:dyDescent="0.25">
      <c r="A99" s="35"/>
      <c r="B99" s="37"/>
      <c r="C99" s="37"/>
      <c r="D99" s="37"/>
      <c r="E99" s="37"/>
      <c r="F99" s="37"/>
      <c r="G99" s="37"/>
    </row>
    <row r="100" spans="1:7" x14ac:dyDescent="0.25">
      <c r="A100" s="35"/>
      <c r="B100" s="37"/>
      <c r="C100" s="37"/>
      <c r="D100" s="37"/>
      <c r="E100" s="37"/>
      <c r="F100" s="37"/>
      <c r="G100" s="37"/>
    </row>
    <row r="101" spans="1:7" x14ac:dyDescent="0.25">
      <c r="A101" s="35"/>
      <c r="B101" s="37"/>
      <c r="C101" s="37"/>
      <c r="D101" s="37"/>
      <c r="E101" s="37"/>
      <c r="F101" s="37"/>
      <c r="G101" s="37"/>
    </row>
    <row r="102" spans="1:7" x14ac:dyDescent="0.25">
      <c r="A102" s="35"/>
      <c r="B102" s="37"/>
      <c r="C102" s="37"/>
      <c r="D102" s="37"/>
      <c r="E102" s="37"/>
      <c r="F102" s="37"/>
      <c r="G102" s="37"/>
    </row>
    <row r="103" spans="1:7" x14ac:dyDescent="0.25">
      <c r="A103" s="35"/>
      <c r="B103" s="37"/>
      <c r="C103" s="37"/>
      <c r="D103" s="37"/>
      <c r="E103" s="37"/>
      <c r="F103" s="37"/>
      <c r="G103" s="37"/>
    </row>
    <row r="104" spans="1:7" x14ac:dyDescent="0.25">
      <c r="A104" s="35"/>
      <c r="B104" s="37"/>
      <c r="C104" s="37"/>
      <c r="D104" s="37"/>
      <c r="E104" s="37"/>
      <c r="F104" s="37"/>
      <c r="G104" s="37"/>
    </row>
    <row r="105" spans="1:7" x14ac:dyDescent="0.25">
      <c r="A105" s="35"/>
      <c r="B105" s="37"/>
      <c r="C105" s="37"/>
      <c r="D105" s="37"/>
      <c r="E105" s="37"/>
      <c r="F105" s="37"/>
      <c r="G105" s="37"/>
    </row>
    <row r="106" spans="1:7" x14ac:dyDescent="0.25">
      <c r="A106" s="35"/>
      <c r="B106" s="37"/>
      <c r="C106" s="37"/>
      <c r="D106" s="37"/>
      <c r="E106" s="37"/>
      <c r="F106" s="37"/>
      <c r="G106" s="37"/>
    </row>
    <row r="107" spans="1:7" x14ac:dyDescent="0.25">
      <c r="A107" s="35"/>
      <c r="B107" s="37"/>
      <c r="C107" s="37"/>
      <c r="D107" s="37"/>
      <c r="E107" s="37"/>
      <c r="F107" s="37"/>
      <c r="G107" s="37"/>
    </row>
    <row r="108" spans="1:7" x14ac:dyDescent="0.25">
      <c r="A108" s="35"/>
      <c r="B108" s="37"/>
      <c r="C108" s="37"/>
      <c r="D108" s="37"/>
      <c r="E108" s="37"/>
      <c r="F108" s="37"/>
      <c r="G108" s="37"/>
    </row>
    <row r="109" spans="1:7" x14ac:dyDescent="0.25">
      <c r="A109" s="35"/>
      <c r="B109" s="37"/>
      <c r="C109" s="37"/>
      <c r="D109" s="37"/>
      <c r="E109" s="37"/>
      <c r="F109" s="37"/>
      <c r="G109" s="37"/>
    </row>
    <row r="110" spans="1:7" x14ac:dyDescent="0.25">
      <c r="A110" s="35"/>
      <c r="B110" s="37"/>
      <c r="C110" s="37"/>
      <c r="D110" s="37"/>
      <c r="E110" s="37"/>
      <c r="F110" s="37"/>
      <c r="G110" s="37"/>
    </row>
    <row r="111" spans="1:7" x14ac:dyDescent="0.25">
      <c r="A111" s="35"/>
      <c r="B111" s="37"/>
      <c r="C111" s="37"/>
      <c r="D111" s="37"/>
      <c r="E111" s="37"/>
      <c r="F111" s="37"/>
      <c r="G111" s="37"/>
    </row>
    <row r="112" spans="1:7" x14ac:dyDescent="0.25">
      <c r="A112" s="35"/>
      <c r="B112" s="37"/>
      <c r="C112" s="37"/>
      <c r="D112" s="37"/>
      <c r="E112" s="37"/>
      <c r="F112" s="37"/>
      <c r="G112" s="37"/>
    </row>
    <row r="113" spans="1:7" x14ac:dyDescent="0.25">
      <c r="A113" s="35"/>
      <c r="B113" s="37"/>
      <c r="C113" s="37"/>
      <c r="D113" s="37"/>
      <c r="E113" s="37"/>
      <c r="F113" s="37"/>
      <c r="G113" s="37"/>
    </row>
    <row r="114" spans="1:7" x14ac:dyDescent="0.25">
      <c r="A114" s="35"/>
      <c r="B114" s="37"/>
      <c r="C114" s="37"/>
      <c r="D114" s="37"/>
      <c r="E114" s="37"/>
      <c r="F114" s="37"/>
      <c r="G114" s="37"/>
    </row>
    <row r="115" spans="1:7" x14ac:dyDescent="0.25">
      <c r="A115" s="35"/>
      <c r="B115" s="37"/>
      <c r="C115" s="37"/>
      <c r="D115" s="37"/>
      <c r="E115" s="37"/>
      <c r="F115" s="37"/>
      <c r="G115" s="37"/>
    </row>
    <row r="116" spans="1:7" x14ac:dyDescent="0.25">
      <c r="A116" s="35"/>
      <c r="B116" s="37"/>
      <c r="C116" s="37"/>
      <c r="D116" s="37"/>
      <c r="E116" s="37"/>
      <c r="F116" s="37"/>
      <c r="G116" s="37"/>
    </row>
    <row r="117" spans="1:7" x14ac:dyDescent="0.25">
      <c r="A117" s="35"/>
      <c r="B117" s="37"/>
      <c r="C117" s="37"/>
      <c r="D117" s="37"/>
      <c r="E117" s="37"/>
      <c r="F117" s="37"/>
      <c r="G117" s="37"/>
    </row>
    <row r="118" spans="1:7" x14ac:dyDescent="0.25">
      <c r="A118" s="35"/>
      <c r="B118" s="37"/>
      <c r="C118" s="37"/>
      <c r="D118" s="37"/>
      <c r="E118" s="37"/>
      <c r="F118" s="37"/>
      <c r="G118" s="37"/>
    </row>
    <row r="119" spans="1:7" x14ac:dyDescent="0.25">
      <c r="A119" s="35"/>
      <c r="B119" s="37"/>
      <c r="C119" s="37"/>
      <c r="D119" s="37"/>
      <c r="E119" s="37"/>
      <c r="F119" s="37"/>
      <c r="G119" s="37"/>
    </row>
    <row r="120" spans="1:7" x14ac:dyDescent="0.25">
      <c r="A120" s="35"/>
      <c r="B120" s="37"/>
      <c r="C120" s="37"/>
      <c r="D120" s="37"/>
      <c r="E120" s="37"/>
      <c r="F120" s="37"/>
      <c r="G120" s="37"/>
    </row>
    <row r="121" spans="1:7" x14ac:dyDescent="0.25">
      <c r="A121" s="35"/>
      <c r="B121" s="37"/>
      <c r="C121" s="37"/>
      <c r="D121" s="37"/>
      <c r="E121" s="37"/>
      <c r="F121" s="37"/>
      <c r="G121" s="37"/>
    </row>
    <row r="122" spans="1:7" x14ac:dyDescent="0.25">
      <c r="A122" s="35"/>
      <c r="B122" s="37"/>
      <c r="C122" s="37"/>
      <c r="D122" s="37"/>
      <c r="E122" s="37"/>
      <c r="F122" s="37"/>
      <c r="G122" s="37"/>
    </row>
    <row r="123" spans="1:7" x14ac:dyDescent="0.25">
      <c r="A123" s="35"/>
      <c r="B123" s="37"/>
      <c r="C123" s="37"/>
      <c r="D123" s="37"/>
      <c r="E123" s="37"/>
      <c r="F123" s="37"/>
      <c r="G123" s="37"/>
    </row>
    <row r="124" spans="1:7" x14ac:dyDescent="0.25">
      <c r="A124" s="35"/>
      <c r="B124" s="37"/>
      <c r="C124" s="37"/>
      <c r="D124" s="37"/>
      <c r="E124" s="37"/>
      <c r="F124" s="37"/>
      <c r="G124" s="37"/>
    </row>
    <row r="125" spans="1:7" x14ac:dyDescent="0.25">
      <c r="A125" s="35"/>
      <c r="B125" s="37"/>
      <c r="C125" s="37"/>
      <c r="D125" s="37"/>
      <c r="E125" s="37"/>
      <c r="F125" s="37"/>
      <c r="G125" s="37"/>
    </row>
    <row r="126" spans="1:7" x14ac:dyDescent="0.25">
      <c r="A126" s="35"/>
      <c r="B126" s="37"/>
      <c r="C126" s="37"/>
      <c r="D126" s="37"/>
      <c r="E126" s="37"/>
      <c r="F126" s="37"/>
      <c r="G126" s="37"/>
    </row>
    <row r="127" spans="1:7" x14ac:dyDescent="0.25">
      <c r="A127" s="35"/>
      <c r="B127" s="37"/>
      <c r="C127" s="37"/>
      <c r="D127" s="37"/>
      <c r="E127" s="37"/>
      <c r="F127" s="37"/>
      <c r="G127" s="37"/>
    </row>
    <row r="128" spans="1:7" x14ac:dyDescent="0.25">
      <c r="A128" s="35"/>
      <c r="B128" s="37"/>
      <c r="C128" s="37"/>
      <c r="D128" s="37"/>
      <c r="E128" s="37"/>
      <c r="F128" s="37"/>
      <c r="G128" s="37"/>
    </row>
    <row r="129" spans="1:7" x14ac:dyDescent="0.25">
      <c r="A129" s="35"/>
      <c r="B129" s="37"/>
      <c r="C129" s="37"/>
      <c r="D129" s="37"/>
      <c r="E129" s="37"/>
      <c r="F129" s="37"/>
      <c r="G129" s="37"/>
    </row>
    <row r="130" spans="1:7" x14ac:dyDescent="0.25">
      <c r="A130" s="35"/>
      <c r="B130" s="37"/>
      <c r="C130" s="37"/>
      <c r="D130" s="37"/>
      <c r="E130" s="37"/>
      <c r="F130" s="37"/>
      <c r="G130" s="37"/>
    </row>
    <row r="131" spans="1:7" x14ac:dyDescent="0.25">
      <c r="A131" s="35"/>
      <c r="B131" s="37"/>
      <c r="C131" s="37"/>
      <c r="D131" s="37"/>
      <c r="E131" s="37"/>
      <c r="F131" s="37"/>
      <c r="G131" s="37"/>
    </row>
    <row r="132" spans="1:7" x14ac:dyDescent="0.25">
      <c r="A132" s="35"/>
      <c r="B132" s="37"/>
      <c r="C132" s="37"/>
      <c r="D132" s="37"/>
      <c r="E132" s="37"/>
      <c r="F132" s="37"/>
      <c r="G132" s="37"/>
    </row>
    <row r="133" spans="1:7" x14ac:dyDescent="0.25">
      <c r="A133" s="35"/>
      <c r="B133" s="37"/>
      <c r="C133" s="37"/>
      <c r="D133" s="37"/>
      <c r="E133" s="37"/>
      <c r="F133" s="37"/>
      <c r="G133" s="37"/>
    </row>
    <row r="134" spans="1:7" x14ac:dyDescent="0.25">
      <c r="A134" s="35"/>
      <c r="B134" s="37"/>
      <c r="C134" s="37"/>
      <c r="D134" s="37"/>
      <c r="E134" s="37"/>
      <c r="F134" s="37"/>
      <c r="G134" s="37"/>
    </row>
    <row r="135" spans="1:7" x14ac:dyDescent="0.25">
      <c r="A135" s="35"/>
      <c r="B135" s="37"/>
      <c r="C135" s="37"/>
      <c r="D135" s="37"/>
      <c r="E135" s="37"/>
      <c r="F135" s="37"/>
      <c r="G135" s="37"/>
    </row>
    <row r="136" spans="1:7" x14ac:dyDescent="0.25">
      <c r="A136" s="35"/>
      <c r="B136" s="37"/>
      <c r="C136" s="37"/>
      <c r="D136" s="37"/>
      <c r="E136" s="37"/>
      <c r="F136" s="37"/>
      <c r="G136" s="37"/>
    </row>
    <row r="137" spans="1:7" x14ac:dyDescent="0.25">
      <c r="A137" s="35"/>
      <c r="B137" s="37"/>
      <c r="C137" s="37"/>
      <c r="D137" s="37"/>
      <c r="E137" s="37"/>
      <c r="F137" s="37"/>
      <c r="G137" s="37"/>
    </row>
    <row r="138" spans="1:7" x14ac:dyDescent="0.25">
      <c r="A138" s="35"/>
      <c r="B138" s="37"/>
      <c r="C138" s="37"/>
      <c r="D138" s="37"/>
      <c r="E138" s="37"/>
      <c r="F138" s="37"/>
      <c r="G138" s="37"/>
    </row>
    <row r="139" spans="1:7" x14ac:dyDescent="0.25">
      <c r="A139" s="35"/>
      <c r="B139" s="37"/>
      <c r="C139" s="37"/>
      <c r="D139" s="37"/>
      <c r="E139" s="37"/>
      <c r="F139" s="37"/>
      <c r="G139" s="37"/>
    </row>
    <row r="140" spans="1:7" x14ac:dyDescent="0.25">
      <c r="A140" s="35"/>
      <c r="B140" s="37"/>
      <c r="C140" s="37"/>
      <c r="D140" s="37"/>
      <c r="E140" s="37"/>
      <c r="F140" s="37"/>
      <c r="G140" s="37"/>
    </row>
    <row r="141" spans="1:7" x14ac:dyDescent="0.25">
      <c r="A141" s="35"/>
      <c r="B141" s="37"/>
      <c r="C141" s="37"/>
      <c r="D141" s="37"/>
      <c r="E141" s="37"/>
      <c r="F141" s="37"/>
      <c r="G141" s="37"/>
    </row>
    <row r="142" spans="1:7" x14ac:dyDescent="0.25">
      <c r="A142" s="35"/>
      <c r="B142" s="37"/>
      <c r="C142" s="37"/>
      <c r="D142" s="37"/>
      <c r="E142" s="37"/>
      <c r="F142" s="37"/>
      <c r="G142" s="37"/>
    </row>
    <row r="143" spans="1:7" x14ac:dyDescent="0.25">
      <c r="A143" s="35"/>
      <c r="B143" s="37"/>
      <c r="C143" s="37"/>
      <c r="D143" s="37"/>
      <c r="E143" s="37"/>
      <c r="F143" s="37"/>
      <c r="G143" s="37"/>
    </row>
    <row r="144" spans="1:7" x14ac:dyDescent="0.25">
      <c r="A144" s="35"/>
      <c r="B144" s="37"/>
      <c r="C144" s="37"/>
      <c r="D144" s="37"/>
      <c r="E144" s="37"/>
      <c r="F144" s="37"/>
      <c r="G144" s="37"/>
    </row>
    <row r="145" spans="1:7" x14ac:dyDescent="0.25">
      <c r="A145" s="35"/>
      <c r="B145" s="37"/>
      <c r="C145" s="37"/>
      <c r="D145" s="37"/>
      <c r="E145" s="37"/>
      <c r="F145" s="37"/>
      <c r="G145" s="37"/>
    </row>
    <row r="146" spans="1:7" x14ac:dyDescent="0.25">
      <c r="A146" s="35"/>
      <c r="B146" s="37"/>
      <c r="C146" s="37"/>
      <c r="D146" s="37"/>
      <c r="E146" s="37"/>
      <c r="F146" s="37"/>
      <c r="G146" s="37"/>
    </row>
    <row r="147" spans="1:7" x14ac:dyDescent="0.25">
      <c r="A147" s="35"/>
      <c r="B147" s="37"/>
      <c r="C147" s="37"/>
      <c r="D147" s="37"/>
      <c r="E147" s="37"/>
      <c r="F147" s="37"/>
      <c r="G147" s="37"/>
    </row>
    <row r="148" spans="1:7" x14ac:dyDescent="0.25">
      <c r="A148" s="35"/>
      <c r="B148" s="37"/>
      <c r="C148" s="37"/>
      <c r="D148" s="37"/>
      <c r="E148" s="37"/>
      <c r="F148" s="37"/>
      <c r="G148" s="37"/>
    </row>
    <row r="149" spans="1:7" x14ac:dyDescent="0.25">
      <c r="A149" s="35"/>
      <c r="B149" s="37"/>
      <c r="C149" s="37"/>
      <c r="D149" s="37"/>
      <c r="E149" s="37"/>
      <c r="F149" s="37"/>
      <c r="G149" s="37"/>
    </row>
    <row r="150" spans="1:7" x14ac:dyDescent="0.25">
      <c r="A150" s="35"/>
      <c r="B150" s="37"/>
      <c r="C150" s="37"/>
      <c r="D150" s="37"/>
      <c r="E150" s="37"/>
      <c r="F150" s="37"/>
      <c r="G150" s="37"/>
    </row>
    <row r="151" spans="1:7" x14ac:dyDescent="0.25">
      <c r="A151" s="35"/>
      <c r="B151" s="37"/>
      <c r="C151" s="37"/>
      <c r="D151" s="37"/>
      <c r="E151" s="37"/>
      <c r="F151" s="37"/>
      <c r="G151" s="37"/>
    </row>
    <row r="152" spans="1:7" x14ac:dyDescent="0.25">
      <c r="A152" s="35"/>
      <c r="B152" s="37"/>
      <c r="C152" s="37"/>
      <c r="D152" s="37"/>
      <c r="E152" s="37"/>
      <c r="F152" s="37"/>
      <c r="G152" s="37"/>
    </row>
    <row r="153" spans="1:7" x14ac:dyDescent="0.25">
      <c r="A153" s="35"/>
      <c r="B153" s="37"/>
      <c r="C153" s="37"/>
      <c r="D153" s="37"/>
      <c r="E153" s="37"/>
      <c r="F153" s="37"/>
      <c r="G153" s="37"/>
    </row>
    <row r="154" spans="1:7" x14ac:dyDescent="0.25">
      <c r="A154" s="35"/>
      <c r="B154" s="37"/>
      <c r="C154" s="37"/>
      <c r="D154" s="37"/>
      <c r="E154" s="37"/>
      <c r="F154" s="37"/>
      <c r="G154" s="37"/>
    </row>
    <row r="155" spans="1:7" x14ac:dyDescent="0.25">
      <c r="A155" s="35"/>
      <c r="B155" s="37"/>
      <c r="C155" s="37"/>
      <c r="D155" s="37"/>
      <c r="E155" s="37"/>
      <c r="F155" s="37"/>
      <c r="G155" s="37"/>
    </row>
    <row r="156" spans="1:7" x14ac:dyDescent="0.25">
      <c r="A156" s="35"/>
      <c r="B156" s="37"/>
      <c r="C156" s="37"/>
      <c r="D156" s="37"/>
      <c r="E156" s="37"/>
      <c r="F156" s="37"/>
      <c r="G156" s="37"/>
    </row>
    <row r="157" spans="1:7" x14ac:dyDescent="0.25">
      <c r="A157" s="35"/>
      <c r="B157" s="37"/>
      <c r="C157" s="37"/>
      <c r="D157" s="37"/>
      <c r="E157" s="37"/>
      <c r="F157" s="37"/>
      <c r="G157" s="37"/>
    </row>
    <row r="158" spans="1:7" x14ac:dyDescent="0.25">
      <c r="A158" s="35"/>
      <c r="B158" s="37"/>
      <c r="C158" s="37"/>
      <c r="D158" s="37"/>
      <c r="E158" s="37"/>
      <c r="F158" s="37"/>
      <c r="G158" s="37"/>
    </row>
    <row r="159" spans="1:7" x14ac:dyDescent="0.25">
      <c r="A159" s="35"/>
      <c r="B159" s="37"/>
      <c r="C159" s="37"/>
      <c r="D159" s="37"/>
      <c r="E159" s="37"/>
      <c r="F159" s="37"/>
      <c r="G159" s="37"/>
    </row>
    <row r="160" spans="1:7" x14ac:dyDescent="0.25">
      <c r="A160" s="35"/>
      <c r="B160" s="37"/>
      <c r="C160" s="37"/>
      <c r="D160" s="37"/>
      <c r="E160" s="37"/>
      <c r="F160" s="37"/>
      <c r="G160" s="37"/>
    </row>
    <row r="161" spans="1:7" x14ac:dyDescent="0.25">
      <c r="A161" s="35"/>
      <c r="B161" s="37"/>
      <c r="C161" s="37"/>
      <c r="D161" s="37"/>
      <c r="E161" s="37"/>
      <c r="F161" s="37"/>
      <c r="G161" s="37"/>
    </row>
    <row r="162" spans="1:7" x14ac:dyDescent="0.25">
      <c r="A162" s="35"/>
      <c r="B162" s="37"/>
      <c r="C162" s="37"/>
      <c r="D162" s="37"/>
      <c r="E162" s="37"/>
      <c r="F162" s="37"/>
      <c r="G162" s="37"/>
    </row>
    <row r="163" spans="1:7" x14ac:dyDescent="0.25">
      <c r="A163" s="35"/>
      <c r="B163" s="37"/>
      <c r="C163" s="37"/>
      <c r="D163" s="37"/>
      <c r="E163" s="37"/>
      <c r="F163" s="37"/>
      <c r="G163" s="37"/>
    </row>
    <row r="164" spans="1:7" x14ac:dyDescent="0.25">
      <c r="A164" s="35"/>
      <c r="B164" s="37"/>
      <c r="C164" s="37"/>
      <c r="D164" s="37"/>
      <c r="E164" s="37"/>
      <c r="F164" s="37"/>
      <c r="G164" s="37"/>
    </row>
    <row r="165" spans="1:7" x14ac:dyDescent="0.25">
      <c r="A165" s="35"/>
      <c r="B165" s="37"/>
      <c r="C165" s="37"/>
      <c r="D165" s="37"/>
      <c r="E165" s="37"/>
      <c r="F165" s="37"/>
      <c r="G165" s="37"/>
    </row>
    <row r="166" spans="1:7" x14ac:dyDescent="0.25">
      <c r="A166" s="35"/>
      <c r="B166" s="37"/>
      <c r="C166" s="37"/>
      <c r="D166" s="37"/>
      <c r="E166" s="37"/>
      <c r="F166" s="37"/>
      <c r="G166" s="37"/>
    </row>
    <row r="167" spans="1:7" x14ac:dyDescent="0.25">
      <c r="A167" s="35"/>
      <c r="B167" s="37"/>
      <c r="C167" s="37"/>
      <c r="D167" s="37"/>
      <c r="E167" s="37"/>
      <c r="F167" s="37"/>
      <c r="G167" s="37"/>
    </row>
    <row r="168" spans="1:7" x14ac:dyDescent="0.25">
      <c r="A168" s="35"/>
      <c r="B168" s="37"/>
      <c r="C168" s="37"/>
      <c r="D168" s="37"/>
      <c r="E168" s="37"/>
      <c r="F168" s="37"/>
      <c r="G168" s="37"/>
    </row>
    <row r="169" spans="1:7" x14ac:dyDescent="0.25">
      <c r="A169" s="35"/>
      <c r="B169" s="37"/>
      <c r="C169" s="37"/>
      <c r="D169" s="37"/>
      <c r="E169" s="37"/>
      <c r="F169" s="37"/>
      <c r="G169" s="37"/>
    </row>
    <row r="170" spans="1:7" x14ac:dyDescent="0.25">
      <c r="A170" s="35"/>
      <c r="B170" s="37"/>
      <c r="C170" s="37"/>
      <c r="D170" s="37"/>
      <c r="E170" s="37"/>
      <c r="F170" s="37"/>
      <c r="G170" s="37"/>
    </row>
    <row r="171" spans="1:7" x14ac:dyDescent="0.25">
      <c r="A171" s="35"/>
      <c r="B171" s="37"/>
      <c r="C171" s="37"/>
      <c r="D171" s="37"/>
      <c r="E171" s="37"/>
      <c r="F171" s="37"/>
      <c r="G171" s="37"/>
    </row>
    <row r="172" spans="1:7" x14ac:dyDescent="0.25">
      <c r="A172" s="35"/>
      <c r="B172" s="37"/>
      <c r="C172" s="37"/>
      <c r="D172" s="37"/>
      <c r="E172" s="37"/>
      <c r="F172" s="37"/>
      <c r="G172" s="37"/>
    </row>
    <row r="173" spans="1:7" x14ac:dyDescent="0.25">
      <c r="A173" s="35"/>
      <c r="B173" s="37"/>
      <c r="C173" s="37"/>
      <c r="D173" s="37"/>
      <c r="E173" s="37"/>
      <c r="F173" s="37"/>
      <c r="G173" s="37"/>
    </row>
    <row r="174" spans="1:7" x14ac:dyDescent="0.25">
      <c r="A174" s="35"/>
      <c r="B174" s="37"/>
      <c r="C174" s="37"/>
      <c r="D174" s="37"/>
      <c r="E174" s="37"/>
      <c r="F174" s="37"/>
      <c r="G174" s="37"/>
    </row>
    <row r="175" spans="1:7" x14ac:dyDescent="0.25">
      <c r="A175" s="35"/>
      <c r="B175" s="37"/>
      <c r="C175" s="37"/>
      <c r="D175" s="37"/>
      <c r="E175" s="37"/>
      <c r="F175" s="37"/>
      <c r="G175" s="37"/>
    </row>
    <row r="176" spans="1:7" x14ac:dyDescent="0.25">
      <c r="A176" s="35"/>
      <c r="B176" s="37"/>
      <c r="C176" s="37"/>
      <c r="D176" s="37"/>
      <c r="E176" s="37"/>
      <c r="F176" s="37"/>
      <c r="G176" s="37"/>
    </row>
    <row r="177" spans="1:7" x14ac:dyDescent="0.25">
      <c r="A177" s="35"/>
      <c r="B177" s="37"/>
      <c r="C177" s="37"/>
      <c r="D177" s="37"/>
      <c r="E177" s="37"/>
      <c r="F177" s="37"/>
      <c r="G177" s="37"/>
    </row>
    <row r="178" spans="1:7" x14ac:dyDescent="0.25">
      <c r="A178" s="35"/>
      <c r="B178" s="37"/>
      <c r="C178" s="37"/>
      <c r="D178" s="37"/>
      <c r="E178" s="37"/>
      <c r="F178" s="37"/>
      <c r="G178" s="37"/>
    </row>
    <row r="179" spans="1:7" x14ac:dyDescent="0.25">
      <c r="A179" s="35"/>
      <c r="B179" s="37"/>
      <c r="C179" s="37"/>
      <c r="D179" s="37"/>
      <c r="E179" s="37"/>
      <c r="F179" s="37"/>
      <c r="G179" s="37"/>
    </row>
    <row r="180" spans="1:7" x14ac:dyDescent="0.25">
      <c r="A180" s="35"/>
      <c r="B180" s="37"/>
      <c r="C180" s="37"/>
      <c r="D180" s="37"/>
      <c r="E180" s="37"/>
      <c r="F180" s="37"/>
      <c r="G180" s="37"/>
    </row>
    <row r="181" spans="1:7" x14ac:dyDescent="0.25">
      <c r="A181" s="35"/>
      <c r="B181" s="37"/>
      <c r="C181" s="37"/>
      <c r="D181" s="37"/>
      <c r="E181" s="37"/>
      <c r="F181" s="37"/>
      <c r="G181" s="37"/>
    </row>
    <row r="182" spans="1:7" x14ac:dyDescent="0.25">
      <c r="A182" s="35"/>
      <c r="B182" s="37"/>
      <c r="C182" s="37"/>
      <c r="D182" s="37"/>
      <c r="E182" s="37"/>
      <c r="F182" s="37"/>
      <c r="G182" s="37"/>
    </row>
    <row r="183" spans="1:7" x14ac:dyDescent="0.25">
      <c r="A183" s="35"/>
      <c r="B183" s="37"/>
      <c r="C183" s="37"/>
      <c r="D183" s="37"/>
      <c r="E183" s="37"/>
      <c r="F183" s="37"/>
      <c r="G183" s="37"/>
    </row>
    <row r="184" spans="1:7" x14ac:dyDescent="0.25">
      <c r="A184" s="35"/>
      <c r="B184" s="37"/>
      <c r="C184" s="37"/>
      <c r="D184" s="37"/>
      <c r="E184" s="37"/>
      <c r="F184" s="37"/>
      <c r="G184" s="37"/>
    </row>
    <row r="185" spans="1:7" x14ac:dyDescent="0.25">
      <c r="A185" s="35"/>
      <c r="B185" s="37"/>
      <c r="C185" s="37"/>
      <c r="D185" s="37"/>
      <c r="E185" s="37"/>
      <c r="F185" s="37"/>
      <c r="G185" s="37"/>
    </row>
    <row r="186" spans="1:7" x14ac:dyDescent="0.25">
      <c r="A186" s="35"/>
      <c r="B186" s="37"/>
      <c r="C186" s="37"/>
      <c r="D186" s="37"/>
      <c r="E186" s="37"/>
      <c r="F186" s="37"/>
      <c r="G186" s="37"/>
    </row>
    <row r="187" spans="1:7" x14ac:dyDescent="0.25">
      <c r="A187" s="35"/>
      <c r="B187" s="37"/>
      <c r="C187" s="37"/>
      <c r="D187" s="37"/>
      <c r="E187" s="37"/>
      <c r="F187" s="37"/>
      <c r="G187" s="37"/>
    </row>
    <row r="188" spans="1:7" x14ac:dyDescent="0.25">
      <c r="A188" s="35"/>
      <c r="B188" s="37"/>
      <c r="C188" s="37"/>
      <c r="D188" s="37"/>
      <c r="E188" s="37"/>
      <c r="F188" s="37"/>
      <c r="G188" s="37"/>
    </row>
    <row r="189" spans="1:7" x14ac:dyDescent="0.25">
      <c r="A189" s="35"/>
      <c r="B189" s="37"/>
      <c r="C189" s="37"/>
      <c r="D189" s="37"/>
      <c r="E189" s="37"/>
      <c r="F189" s="37"/>
      <c r="G189" s="37"/>
    </row>
    <row r="190" spans="1:7" x14ac:dyDescent="0.25">
      <c r="A190" s="35"/>
      <c r="B190" s="37"/>
      <c r="C190" s="37"/>
      <c r="D190" s="37"/>
      <c r="E190" s="37"/>
      <c r="F190" s="37"/>
      <c r="G190" s="37"/>
    </row>
    <row r="191" spans="1:7" x14ac:dyDescent="0.25">
      <c r="A191" s="35"/>
      <c r="B191" s="37"/>
      <c r="C191" s="37"/>
      <c r="D191" s="37"/>
      <c r="E191" s="37"/>
      <c r="F191" s="37"/>
      <c r="G191" s="37"/>
    </row>
    <row r="192" spans="1:7" x14ac:dyDescent="0.25">
      <c r="A192" s="35"/>
      <c r="B192" s="37"/>
      <c r="C192" s="37"/>
      <c r="D192" s="37"/>
      <c r="E192" s="37"/>
      <c r="F192" s="37"/>
      <c r="G192" s="37"/>
    </row>
    <row r="193" spans="1:7" x14ac:dyDescent="0.25">
      <c r="A193" s="35"/>
      <c r="B193" s="37"/>
      <c r="C193" s="37"/>
      <c r="D193" s="37"/>
      <c r="E193" s="37"/>
      <c r="F193" s="37"/>
      <c r="G193" s="37"/>
    </row>
    <row r="194" spans="1:7" x14ac:dyDescent="0.25">
      <c r="A194" s="35"/>
      <c r="B194" s="37"/>
      <c r="C194" s="37"/>
      <c r="D194" s="37"/>
      <c r="E194" s="37"/>
      <c r="F194" s="37"/>
      <c r="G194" s="37"/>
    </row>
    <row r="195" spans="1:7" x14ac:dyDescent="0.25">
      <c r="A195" s="35"/>
      <c r="B195" s="37"/>
      <c r="C195" s="37"/>
      <c r="D195" s="37"/>
      <c r="E195" s="37"/>
      <c r="F195" s="37"/>
      <c r="G195" s="37"/>
    </row>
    <row r="196" spans="1:7" x14ac:dyDescent="0.25">
      <c r="A196" s="35"/>
      <c r="B196" s="37"/>
      <c r="C196" s="37"/>
      <c r="D196" s="37"/>
      <c r="E196" s="37"/>
      <c r="F196" s="37"/>
      <c r="G196" s="37"/>
    </row>
    <row r="197" spans="1:7" x14ac:dyDescent="0.25">
      <c r="A197" s="35"/>
      <c r="B197" s="37"/>
      <c r="C197" s="37"/>
      <c r="D197" s="37"/>
      <c r="E197" s="37"/>
      <c r="F197" s="37"/>
      <c r="G197" s="37"/>
    </row>
    <row r="198" spans="1:7" x14ac:dyDescent="0.25">
      <c r="A198" s="35"/>
      <c r="B198" s="37"/>
      <c r="C198" s="37"/>
      <c r="D198" s="37"/>
      <c r="E198" s="37"/>
      <c r="F198" s="37"/>
      <c r="G198" s="37"/>
    </row>
    <row r="199" spans="1:7" x14ac:dyDescent="0.25">
      <c r="A199" s="35"/>
      <c r="B199" s="37"/>
      <c r="C199" s="37"/>
      <c r="D199" s="37"/>
      <c r="E199" s="37"/>
      <c r="F199" s="37"/>
      <c r="G199" s="37"/>
    </row>
    <row r="200" spans="1:7" x14ac:dyDescent="0.25">
      <c r="A200" s="35"/>
      <c r="B200" s="37"/>
      <c r="C200" s="37"/>
      <c r="D200" s="37"/>
      <c r="E200" s="37"/>
      <c r="F200" s="37"/>
      <c r="G200" s="37"/>
    </row>
    <row r="201" spans="1:7" x14ac:dyDescent="0.25">
      <c r="A201" s="35"/>
      <c r="B201" s="37"/>
      <c r="C201" s="37"/>
      <c r="D201" s="37"/>
      <c r="E201" s="37"/>
      <c r="F201" s="37"/>
      <c r="G201" s="37"/>
    </row>
    <row r="202" spans="1:7" x14ac:dyDescent="0.25">
      <c r="A202" s="35"/>
      <c r="B202" s="37"/>
      <c r="C202" s="37"/>
      <c r="D202" s="37"/>
      <c r="E202" s="37"/>
      <c r="F202" s="37"/>
      <c r="G202" s="37"/>
    </row>
    <row r="203" spans="1:7" x14ac:dyDescent="0.25">
      <c r="A203" s="35"/>
      <c r="B203" s="37"/>
      <c r="C203" s="37"/>
      <c r="D203" s="37"/>
      <c r="E203" s="37"/>
      <c r="F203" s="37"/>
      <c r="G203" s="37"/>
    </row>
    <row r="204" spans="1:7" x14ac:dyDescent="0.25">
      <c r="A204" s="35"/>
      <c r="B204" s="37"/>
      <c r="C204" s="37"/>
      <c r="D204" s="37"/>
      <c r="E204" s="37"/>
      <c r="F204" s="37"/>
      <c r="G204" s="37"/>
    </row>
    <row r="205" spans="1:7" x14ac:dyDescent="0.25">
      <c r="A205" s="35"/>
      <c r="B205" s="37"/>
      <c r="C205" s="37"/>
      <c r="D205" s="37"/>
      <c r="E205" s="37"/>
      <c r="F205" s="37"/>
      <c r="G205" s="37"/>
    </row>
    <row r="206" spans="1:7" x14ac:dyDescent="0.25">
      <c r="A206" s="35"/>
      <c r="B206" s="37"/>
      <c r="C206" s="37"/>
      <c r="D206" s="37"/>
      <c r="E206" s="37"/>
      <c r="F206" s="37"/>
      <c r="G206" s="37"/>
    </row>
    <row r="207" spans="1:7" x14ac:dyDescent="0.25">
      <c r="A207" s="35"/>
      <c r="B207" s="37"/>
      <c r="C207" s="37"/>
      <c r="D207" s="37"/>
      <c r="E207" s="37"/>
      <c r="F207" s="37"/>
      <c r="G207" s="37"/>
    </row>
    <row r="208" spans="1:7" x14ac:dyDescent="0.25">
      <c r="A208" s="35"/>
      <c r="B208" s="37"/>
      <c r="C208" s="37"/>
      <c r="D208" s="37"/>
      <c r="E208" s="37"/>
      <c r="F208" s="37"/>
      <c r="G208" s="37"/>
    </row>
    <row r="209" spans="1:7" x14ac:dyDescent="0.25">
      <c r="A209" s="35"/>
      <c r="B209" s="37"/>
      <c r="C209" s="37"/>
      <c r="D209" s="37"/>
      <c r="E209" s="37"/>
      <c r="F209" s="37"/>
      <c r="G209" s="37"/>
    </row>
    <row r="210" spans="1:7" x14ac:dyDescent="0.25">
      <c r="A210" s="35"/>
      <c r="B210" s="37"/>
      <c r="C210" s="37"/>
      <c r="D210" s="37"/>
      <c r="E210" s="37"/>
      <c r="F210" s="37"/>
      <c r="G210" s="37"/>
    </row>
    <row r="211" spans="1:7" x14ac:dyDescent="0.25">
      <c r="A211" s="35"/>
      <c r="B211" s="37"/>
      <c r="C211" s="37"/>
      <c r="D211" s="37"/>
      <c r="E211" s="37"/>
      <c r="F211" s="37"/>
      <c r="G211" s="37"/>
    </row>
    <row r="212" spans="1:7" x14ac:dyDescent="0.25">
      <c r="A212" s="35"/>
      <c r="B212" s="37"/>
      <c r="C212" s="37"/>
      <c r="D212" s="37"/>
      <c r="E212" s="37"/>
      <c r="F212" s="37"/>
      <c r="G212" s="37"/>
    </row>
    <row r="213" spans="1:7" x14ac:dyDescent="0.25">
      <c r="A213" s="35"/>
      <c r="B213" s="37"/>
      <c r="C213" s="37"/>
      <c r="D213" s="37"/>
      <c r="E213" s="37"/>
      <c r="F213" s="37"/>
      <c r="G213" s="37"/>
    </row>
    <row r="214" spans="1:7" x14ac:dyDescent="0.25">
      <c r="A214" s="35"/>
      <c r="B214" s="37"/>
      <c r="C214" s="37"/>
      <c r="D214" s="37"/>
      <c r="E214" s="37"/>
      <c r="F214" s="37"/>
      <c r="G214" s="37"/>
    </row>
    <row r="215" spans="1:7" x14ac:dyDescent="0.25">
      <c r="A215" s="35"/>
      <c r="B215" s="37"/>
      <c r="C215" s="37"/>
      <c r="D215" s="37"/>
      <c r="E215" s="37"/>
      <c r="F215" s="37"/>
      <c r="G215" s="37"/>
    </row>
    <row r="216" spans="1:7" x14ac:dyDescent="0.25">
      <c r="A216" s="35"/>
      <c r="B216" s="37"/>
      <c r="C216" s="37"/>
      <c r="D216" s="37"/>
      <c r="E216" s="37"/>
      <c r="F216" s="37"/>
      <c r="G216" s="37"/>
    </row>
    <row r="217" spans="1:7" x14ac:dyDescent="0.25">
      <c r="A217" s="35"/>
      <c r="B217" s="37"/>
      <c r="C217" s="37"/>
      <c r="D217" s="37"/>
      <c r="E217" s="37"/>
      <c r="F217" s="37"/>
      <c r="G217" s="37"/>
    </row>
    <row r="218" spans="1:7" x14ac:dyDescent="0.25">
      <c r="A218" s="35"/>
      <c r="B218" s="37"/>
      <c r="C218" s="37"/>
      <c r="D218" s="37"/>
      <c r="E218" s="37"/>
      <c r="F218" s="37"/>
      <c r="G218" s="37"/>
    </row>
    <row r="219" spans="1:7" x14ac:dyDescent="0.25">
      <c r="A219" s="35"/>
      <c r="B219" s="37"/>
      <c r="C219" s="37"/>
      <c r="D219" s="37"/>
      <c r="E219" s="37"/>
      <c r="F219" s="37"/>
      <c r="G219" s="37"/>
    </row>
    <row r="220" spans="1:7" x14ac:dyDescent="0.25">
      <c r="A220" s="35"/>
      <c r="B220" s="37"/>
      <c r="C220" s="37"/>
      <c r="D220" s="37"/>
      <c r="E220" s="37"/>
      <c r="F220" s="37"/>
      <c r="G220" s="37"/>
    </row>
    <row r="221" spans="1:7" x14ac:dyDescent="0.25">
      <c r="A221" s="35"/>
      <c r="B221" s="37"/>
      <c r="C221" s="37"/>
      <c r="D221" s="37"/>
      <c r="E221" s="37"/>
      <c r="F221" s="37"/>
      <c r="G221" s="37"/>
    </row>
    <row r="222" spans="1:7" x14ac:dyDescent="0.25">
      <c r="A222" s="35"/>
      <c r="B222" s="37"/>
      <c r="C222" s="37"/>
      <c r="D222" s="37"/>
      <c r="E222" s="37"/>
      <c r="F222" s="37"/>
      <c r="G222" s="37"/>
    </row>
    <row r="223" spans="1:7" x14ac:dyDescent="0.25">
      <c r="A223" s="35"/>
      <c r="B223" s="37"/>
      <c r="C223" s="37"/>
      <c r="D223" s="37"/>
      <c r="E223" s="37"/>
      <c r="F223" s="37"/>
      <c r="G223" s="37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G178"/>
  <sheetViews>
    <sheetView tabSelected="1" workbookViewId="0">
      <selection activeCell="J26" sqref="J26"/>
    </sheetView>
  </sheetViews>
  <sheetFormatPr defaultRowHeight="15" x14ac:dyDescent="0.25"/>
  <cols>
    <col min="1" max="1" width="6.28515625" style="3" customWidth="1"/>
    <col min="2" max="2" width="34.140625" style="1" customWidth="1"/>
    <col min="3" max="3" width="23.85546875" style="1" customWidth="1"/>
    <col min="4" max="4" width="16" style="1" customWidth="1"/>
    <col min="5" max="5" width="17.7109375" style="1" customWidth="1"/>
    <col min="6" max="16384" width="9.140625" style="1"/>
  </cols>
  <sheetData>
    <row r="3" spans="2:4" ht="18.75" x14ac:dyDescent="0.3">
      <c r="B3" s="13" t="s">
        <v>7</v>
      </c>
      <c r="C3" s="2"/>
    </row>
    <row r="5" spans="2:4" x14ac:dyDescent="0.25">
      <c r="D5" s="1" t="s">
        <v>5</v>
      </c>
    </row>
    <row r="6" spans="2:4" x14ac:dyDescent="0.25">
      <c r="D6" s="1" t="s">
        <v>6</v>
      </c>
    </row>
    <row r="8" spans="2:4" ht="43.5" customHeight="1" x14ac:dyDescent="0.25">
      <c r="B8" s="54" t="s">
        <v>121</v>
      </c>
    </row>
    <row r="10" spans="2:4" ht="23.25" customHeight="1" x14ac:dyDescent="0.25"/>
    <row r="11" spans="2:4" ht="23.25" customHeight="1" x14ac:dyDescent="0.25">
      <c r="B11" s="1" t="s">
        <v>122</v>
      </c>
    </row>
    <row r="12" spans="2:4" ht="23.25" customHeight="1" x14ac:dyDescent="0.25"/>
    <row r="13" spans="2:4" ht="23.25" customHeight="1" x14ac:dyDescent="0.25">
      <c r="B13" s="1" t="s">
        <v>123</v>
      </c>
    </row>
    <row r="14" spans="2:4" ht="23.25" customHeight="1" x14ac:dyDescent="0.25"/>
    <row r="15" spans="2:4" ht="23.25" customHeight="1" x14ac:dyDescent="0.25">
      <c r="B15" s="1" t="s">
        <v>141</v>
      </c>
    </row>
    <row r="16" spans="2:4" ht="23.25" customHeight="1" x14ac:dyDescent="0.25">
      <c r="B16" s="1" t="s">
        <v>124</v>
      </c>
    </row>
    <row r="17" spans="1:5" ht="23.25" customHeight="1" x14ac:dyDescent="0.25"/>
    <row r="18" spans="1:5" ht="23.25" customHeight="1" x14ac:dyDescent="0.25"/>
    <row r="19" spans="1:5" s="37" customFormat="1" ht="23.25" customHeight="1" x14ac:dyDescent="0.25">
      <c r="A19" s="35"/>
    </row>
    <row r="20" spans="1:5" s="37" customFormat="1" ht="23.25" customHeight="1" x14ac:dyDescent="0.25">
      <c r="A20" s="35"/>
    </row>
    <row r="21" spans="1:5" s="37" customFormat="1" ht="23.25" customHeight="1" x14ac:dyDescent="0.25">
      <c r="A21" s="35"/>
    </row>
    <row r="22" spans="1:5" s="37" customFormat="1" ht="23.25" customHeight="1" x14ac:dyDescent="0.25">
      <c r="A22" s="35"/>
    </row>
    <row r="23" spans="1:5" s="37" customFormat="1" ht="23.25" customHeight="1" x14ac:dyDescent="0.25">
      <c r="A23" s="35"/>
    </row>
    <row r="24" spans="1:5" s="37" customFormat="1" ht="23.25" customHeight="1" x14ac:dyDescent="0.25">
      <c r="A24" s="35"/>
    </row>
    <row r="25" spans="1:5" s="37" customFormat="1" x14ac:dyDescent="0.25">
      <c r="A25" s="35"/>
    </row>
    <row r="26" spans="1:5" s="37" customFormat="1" x14ac:dyDescent="0.25">
      <c r="A26" s="35"/>
      <c r="E26" s="35"/>
    </row>
    <row r="27" spans="1:5" s="37" customFormat="1" ht="16.5" x14ac:dyDescent="0.25">
      <c r="A27" s="41"/>
      <c r="B27" s="63"/>
      <c r="C27" s="63"/>
      <c r="D27" s="63"/>
      <c r="E27" s="63"/>
    </row>
    <row r="28" spans="1:5" s="37" customFormat="1" x14ac:dyDescent="0.25">
      <c r="A28" s="64"/>
      <c r="B28" s="65"/>
      <c r="C28" s="64"/>
      <c r="D28" s="66"/>
      <c r="E28" s="67"/>
    </row>
    <row r="29" spans="1:5" s="37" customFormat="1" ht="37.5" customHeight="1" x14ac:dyDescent="0.25">
      <c r="A29" s="64"/>
      <c r="B29" s="48"/>
      <c r="C29" s="64"/>
      <c r="D29" s="48"/>
      <c r="E29" s="67"/>
    </row>
    <row r="30" spans="1:5" s="37" customFormat="1" ht="36.75" customHeight="1" x14ac:dyDescent="0.25">
      <c r="A30" s="64"/>
      <c r="B30" s="48"/>
      <c r="C30" s="64"/>
      <c r="D30" s="67"/>
      <c r="E30" s="67"/>
    </row>
    <row r="31" spans="1:5" s="37" customFormat="1" ht="27.75" customHeight="1" x14ac:dyDescent="0.25">
      <c r="A31" s="35"/>
      <c r="B31" s="68"/>
      <c r="C31" s="69"/>
    </row>
    <row r="32" spans="1:5" s="37" customFormat="1" x14ac:dyDescent="0.25">
      <c r="A32" s="35"/>
    </row>
    <row r="33" spans="1:3" s="37" customFormat="1" x14ac:dyDescent="0.25">
      <c r="A33" s="35"/>
    </row>
    <row r="34" spans="1:3" s="37" customFormat="1" x14ac:dyDescent="0.25">
      <c r="A34" s="35"/>
    </row>
    <row r="35" spans="1:3" s="37" customFormat="1" x14ac:dyDescent="0.25">
      <c r="A35" s="35"/>
    </row>
    <row r="36" spans="1:3" s="37" customFormat="1" x14ac:dyDescent="0.25">
      <c r="A36" s="35"/>
    </row>
    <row r="37" spans="1:3" s="37" customFormat="1" x14ac:dyDescent="0.25">
      <c r="A37" s="35"/>
    </row>
    <row r="38" spans="1:3" s="37" customFormat="1" x14ac:dyDescent="0.25">
      <c r="A38" s="35"/>
    </row>
    <row r="39" spans="1:3" s="37" customFormat="1" x14ac:dyDescent="0.25">
      <c r="A39" s="35"/>
    </row>
    <row r="40" spans="1:3" s="37" customFormat="1" x14ac:dyDescent="0.25">
      <c r="A40" s="35"/>
    </row>
    <row r="41" spans="1:3" s="37" customFormat="1" x14ac:dyDescent="0.25">
      <c r="A41" s="35"/>
    </row>
    <row r="42" spans="1:3" s="37" customFormat="1" x14ac:dyDescent="0.25">
      <c r="A42" s="35"/>
    </row>
    <row r="43" spans="1:3" s="37" customFormat="1" x14ac:dyDescent="0.25">
      <c r="A43" s="35"/>
      <c r="B43" s="36"/>
    </row>
    <row r="44" spans="1:3" s="37" customFormat="1" x14ac:dyDescent="0.25">
      <c r="A44" s="35"/>
    </row>
    <row r="45" spans="1:3" s="37" customFormat="1" x14ac:dyDescent="0.25">
      <c r="A45" s="35"/>
    </row>
    <row r="46" spans="1:3" s="37" customFormat="1" x14ac:dyDescent="0.25">
      <c r="A46" s="35"/>
      <c r="C46" s="49"/>
    </row>
    <row r="47" spans="1:3" s="37" customFormat="1" x14ac:dyDescent="0.25">
      <c r="A47" s="35"/>
    </row>
    <row r="48" spans="1:3" s="37" customFormat="1" x14ac:dyDescent="0.25">
      <c r="A48" s="35"/>
    </row>
    <row r="49" spans="1:1" s="37" customFormat="1" x14ac:dyDescent="0.25">
      <c r="A49" s="35"/>
    </row>
    <row r="50" spans="1:1" s="37" customFormat="1" x14ac:dyDescent="0.25">
      <c r="A50" s="35"/>
    </row>
    <row r="51" spans="1:1" s="37" customFormat="1" x14ac:dyDescent="0.25">
      <c r="A51" s="35"/>
    </row>
    <row r="52" spans="1:1" s="37" customFormat="1" x14ac:dyDescent="0.25">
      <c r="A52" s="35"/>
    </row>
    <row r="53" spans="1:1" s="37" customFormat="1" x14ac:dyDescent="0.25">
      <c r="A53" s="35"/>
    </row>
    <row r="54" spans="1:1" s="37" customFormat="1" x14ac:dyDescent="0.25">
      <c r="A54" s="35"/>
    </row>
    <row r="55" spans="1:1" s="37" customFormat="1" x14ac:dyDescent="0.25">
      <c r="A55" s="35"/>
    </row>
    <row r="56" spans="1:1" s="37" customFormat="1" x14ac:dyDescent="0.25">
      <c r="A56" s="35"/>
    </row>
    <row r="57" spans="1:1" s="37" customFormat="1" x14ac:dyDescent="0.25">
      <c r="A57" s="35"/>
    </row>
    <row r="58" spans="1:1" s="37" customFormat="1" x14ac:dyDescent="0.25">
      <c r="A58" s="35"/>
    </row>
    <row r="59" spans="1:1" s="37" customFormat="1" x14ac:dyDescent="0.25">
      <c r="A59" s="35"/>
    </row>
    <row r="60" spans="1:1" s="37" customFormat="1" x14ac:dyDescent="0.25">
      <c r="A60" s="35"/>
    </row>
    <row r="61" spans="1:1" s="37" customFormat="1" x14ac:dyDescent="0.25">
      <c r="A61" s="35"/>
    </row>
    <row r="62" spans="1:1" s="37" customFormat="1" x14ac:dyDescent="0.25">
      <c r="A62" s="35"/>
    </row>
    <row r="63" spans="1:1" s="37" customFormat="1" x14ac:dyDescent="0.25">
      <c r="A63" s="35"/>
    </row>
    <row r="64" spans="1:1" s="37" customFormat="1" x14ac:dyDescent="0.25">
      <c r="A64" s="35"/>
    </row>
    <row r="65" spans="1:7" s="37" customFormat="1" x14ac:dyDescent="0.25">
      <c r="A65" s="35"/>
    </row>
    <row r="66" spans="1:7" s="37" customFormat="1" x14ac:dyDescent="0.25">
      <c r="A66" s="35"/>
    </row>
    <row r="67" spans="1:7" s="37" customFormat="1" x14ac:dyDescent="0.25">
      <c r="A67" s="35"/>
    </row>
    <row r="68" spans="1:7" s="37" customFormat="1" x14ac:dyDescent="0.25">
      <c r="A68" s="35"/>
    </row>
    <row r="69" spans="1:7" s="37" customFormat="1" x14ac:dyDescent="0.25">
      <c r="A69" s="35"/>
    </row>
    <row r="70" spans="1:7" s="37" customFormat="1" x14ac:dyDescent="0.25">
      <c r="A70" s="35"/>
    </row>
    <row r="71" spans="1:7" s="37" customFormat="1" x14ac:dyDescent="0.25">
      <c r="A71" s="35"/>
    </row>
    <row r="72" spans="1:7" s="37" customFormat="1" x14ac:dyDescent="0.25">
      <c r="A72" s="35"/>
    </row>
    <row r="73" spans="1:7" x14ac:dyDescent="0.25">
      <c r="A73" s="35"/>
      <c r="B73" s="37"/>
      <c r="C73" s="37"/>
      <c r="D73" s="37"/>
      <c r="E73" s="37"/>
      <c r="F73" s="37"/>
      <c r="G73" s="37"/>
    </row>
    <row r="74" spans="1:7" x14ac:dyDescent="0.25">
      <c r="A74" s="35"/>
      <c r="B74" s="37"/>
      <c r="C74" s="37"/>
      <c r="D74" s="37"/>
      <c r="E74" s="37"/>
      <c r="F74" s="37"/>
      <c r="G74" s="37"/>
    </row>
    <row r="75" spans="1:7" x14ac:dyDescent="0.25">
      <c r="A75" s="35"/>
      <c r="B75" s="37"/>
      <c r="C75" s="37"/>
      <c r="D75" s="37"/>
      <c r="E75" s="37"/>
      <c r="F75" s="37"/>
      <c r="G75" s="37"/>
    </row>
    <row r="76" spans="1:7" x14ac:dyDescent="0.25">
      <c r="A76" s="35"/>
      <c r="B76" s="37"/>
      <c r="C76" s="37"/>
      <c r="D76" s="37"/>
      <c r="E76" s="37"/>
      <c r="F76" s="37"/>
      <c r="G76" s="37"/>
    </row>
    <row r="77" spans="1:7" x14ac:dyDescent="0.25">
      <c r="A77" s="35"/>
      <c r="B77" s="37"/>
      <c r="C77" s="37"/>
      <c r="D77" s="37"/>
      <c r="E77" s="37"/>
      <c r="F77" s="37"/>
      <c r="G77" s="37"/>
    </row>
    <row r="78" spans="1:7" x14ac:dyDescent="0.25">
      <c r="A78" s="35"/>
      <c r="B78" s="37"/>
      <c r="C78" s="37"/>
      <c r="D78" s="37"/>
      <c r="E78" s="37"/>
      <c r="F78" s="37"/>
      <c r="G78" s="37"/>
    </row>
    <row r="79" spans="1:7" x14ac:dyDescent="0.25">
      <c r="A79" s="35"/>
      <c r="B79" s="37"/>
      <c r="C79" s="37"/>
      <c r="D79" s="37"/>
      <c r="E79" s="37"/>
      <c r="F79" s="37"/>
      <c r="G79" s="37"/>
    </row>
    <row r="80" spans="1:7" x14ac:dyDescent="0.25">
      <c r="A80" s="35"/>
      <c r="B80" s="37"/>
      <c r="C80" s="37"/>
      <c r="D80" s="37"/>
      <c r="E80" s="37"/>
      <c r="F80" s="37"/>
      <c r="G80" s="37"/>
    </row>
    <row r="81" spans="1:7" x14ac:dyDescent="0.25">
      <c r="A81" s="35"/>
      <c r="B81" s="37"/>
      <c r="C81" s="37"/>
      <c r="D81" s="37"/>
      <c r="E81" s="37"/>
      <c r="F81" s="37"/>
      <c r="G81" s="37"/>
    </row>
    <row r="82" spans="1:7" x14ac:dyDescent="0.25">
      <c r="A82" s="35"/>
      <c r="B82" s="37"/>
      <c r="C82" s="37"/>
      <c r="D82" s="37"/>
      <c r="E82" s="37"/>
      <c r="F82" s="37"/>
      <c r="G82" s="37"/>
    </row>
    <row r="83" spans="1:7" x14ac:dyDescent="0.25">
      <c r="A83" s="35"/>
      <c r="B83" s="37"/>
      <c r="C83" s="37"/>
      <c r="D83" s="37"/>
      <c r="E83" s="37"/>
      <c r="F83" s="37"/>
      <c r="G83" s="37"/>
    </row>
    <row r="84" spans="1:7" x14ac:dyDescent="0.25">
      <c r="A84" s="35"/>
      <c r="B84" s="37"/>
      <c r="C84" s="37"/>
      <c r="D84" s="37"/>
      <c r="E84" s="37"/>
      <c r="F84" s="37"/>
      <c r="G84" s="37"/>
    </row>
    <row r="85" spans="1:7" x14ac:dyDescent="0.25">
      <c r="A85" s="35"/>
      <c r="B85" s="37"/>
      <c r="C85" s="37"/>
      <c r="D85" s="37"/>
      <c r="E85" s="37"/>
      <c r="F85" s="37"/>
      <c r="G85" s="37"/>
    </row>
    <row r="86" spans="1:7" x14ac:dyDescent="0.25">
      <c r="A86" s="35"/>
      <c r="B86" s="37"/>
      <c r="C86" s="37"/>
      <c r="D86" s="37"/>
      <c r="E86" s="37"/>
      <c r="F86" s="37"/>
      <c r="G86" s="37"/>
    </row>
    <row r="87" spans="1:7" x14ac:dyDescent="0.25">
      <c r="A87" s="35"/>
      <c r="B87" s="37"/>
      <c r="C87" s="37"/>
      <c r="D87" s="37"/>
      <c r="E87" s="37"/>
      <c r="F87" s="37"/>
      <c r="G87" s="37"/>
    </row>
    <row r="88" spans="1:7" x14ac:dyDescent="0.25">
      <c r="A88" s="35"/>
      <c r="B88" s="37"/>
      <c r="C88" s="37"/>
      <c r="D88" s="37"/>
      <c r="E88" s="37"/>
      <c r="F88" s="37"/>
      <c r="G88" s="37"/>
    </row>
    <row r="89" spans="1:7" x14ac:dyDescent="0.25">
      <c r="A89" s="35"/>
      <c r="B89" s="37"/>
      <c r="C89" s="37"/>
      <c r="D89" s="37"/>
      <c r="E89" s="37"/>
      <c r="F89" s="37"/>
      <c r="G89" s="37"/>
    </row>
    <row r="90" spans="1:7" x14ac:dyDescent="0.25">
      <c r="A90" s="35"/>
      <c r="B90" s="37"/>
      <c r="C90" s="37"/>
      <c r="D90" s="37"/>
      <c r="E90" s="37"/>
      <c r="F90" s="37"/>
      <c r="G90" s="37"/>
    </row>
    <row r="91" spans="1:7" x14ac:dyDescent="0.25">
      <c r="A91" s="35"/>
      <c r="B91" s="37"/>
      <c r="C91" s="37"/>
      <c r="D91" s="37"/>
      <c r="E91" s="37"/>
      <c r="F91" s="37"/>
      <c r="G91" s="37"/>
    </row>
    <row r="92" spans="1:7" x14ac:dyDescent="0.25">
      <c r="A92" s="35"/>
      <c r="B92" s="37"/>
      <c r="C92" s="37"/>
      <c r="D92" s="37"/>
      <c r="E92" s="37"/>
      <c r="F92" s="37"/>
      <c r="G92" s="37"/>
    </row>
    <row r="93" spans="1:7" x14ac:dyDescent="0.25">
      <c r="A93" s="35"/>
      <c r="B93" s="37"/>
      <c r="C93" s="37"/>
      <c r="D93" s="37"/>
      <c r="E93" s="37"/>
      <c r="F93" s="37"/>
      <c r="G93" s="37"/>
    </row>
    <row r="94" spans="1:7" x14ac:dyDescent="0.25">
      <c r="A94" s="35"/>
      <c r="B94" s="37"/>
      <c r="C94" s="37"/>
      <c r="D94" s="37"/>
      <c r="E94" s="37"/>
      <c r="F94" s="37"/>
      <c r="G94" s="37"/>
    </row>
    <row r="95" spans="1:7" x14ac:dyDescent="0.25">
      <c r="A95" s="35"/>
      <c r="B95" s="37"/>
      <c r="C95" s="37"/>
      <c r="D95" s="37"/>
      <c r="E95" s="37"/>
      <c r="F95" s="37"/>
      <c r="G95" s="37"/>
    </row>
    <row r="96" spans="1:7" x14ac:dyDescent="0.25">
      <c r="A96" s="35"/>
      <c r="B96" s="37"/>
      <c r="C96" s="37"/>
      <c r="D96" s="37"/>
      <c r="E96" s="37"/>
      <c r="F96" s="37"/>
      <c r="G96" s="37"/>
    </row>
    <row r="97" spans="1:7" x14ac:dyDescent="0.25">
      <c r="A97" s="35"/>
      <c r="B97" s="37"/>
      <c r="C97" s="37"/>
      <c r="D97" s="37"/>
      <c r="E97" s="37"/>
      <c r="F97" s="37"/>
      <c r="G97" s="37"/>
    </row>
    <row r="98" spans="1:7" x14ac:dyDescent="0.25">
      <c r="A98" s="35"/>
      <c r="B98" s="37"/>
      <c r="C98" s="37"/>
      <c r="D98" s="37"/>
      <c r="E98" s="37"/>
      <c r="F98" s="37"/>
      <c r="G98" s="37"/>
    </row>
    <row r="99" spans="1:7" x14ac:dyDescent="0.25">
      <c r="A99" s="35"/>
      <c r="B99" s="37"/>
      <c r="C99" s="37"/>
      <c r="D99" s="37"/>
      <c r="E99" s="37"/>
      <c r="F99" s="37"/>
      <c r="G99" s="37"/>
    </row>
    <row r="100" spans="1:7" x14ac:dyDescent="0.25">
      <c r="A100" s="35"/>
      <c r="B100" s="37"/>
      <c r="C100" s="37"/>
      <c r="D100" s="37"/>
      <c r="E100" s="37"/>
      <c r="F100" s="37"/>
      <c r="G100" s="37"/>
    </row>
    <row r="101" spans="1:7" x14ac:dyDescent="0.25">
      <c r="A101" s="35"/>
      <c r="B101" s="37"/>
      <c r="C101" s="37"/>
      <c r="D101" s="37"/>
      <c r="E101" s="37"/>
      <c r="F101" s="37"/>
      <c r="G101" s="37"/>
    </row>
    <row r="102" spans="1:7" x14ac:dyDescent="0.25">
      <c r="A102" s="35"/>
      <c r="B102" s="37"/>
      <c r="C102" s="37"/>
      <c r="D102" s="37"/>
      <c r="E102" s="37"/>
      <c r="F102" s="37"/>
      <c r="G102" s="37"/>
    </row>
    <row r="103" spans="1:7" x14ac:dyDescent="0.25">
      <c r="A103" s="35"/>
      <c r="B103" s="37"/>
      <c r="C103" s="37"/>
      <c r="D103" s="37"/>
      <c r="E103" s="37"/>
      <c r="F103" s="37"/>
      <c r="G103" s="37"/>
    </row>
    <row r="104" spans="1:7" x14ac:dyDescent="0.25">
      <c r="A104" s="35"/>
      <c r="B104" s="37"/>
      <c r="C104" s="37"/>
      <c r="D104" s="37"/>
      <c r="E104" s="37"/>
      <c r="F104" s="37"/>
      <c r="G104" s="37"/>
    </row>
    <row r="105" spans="1:7" x14ac:dyDescent="0.25">
      <c r="A105" s="35"/>
      <c r="B105" s="37"/>
      <c r="C105" s="37"/>
      <c r="D105" s="37"/>
      <c r="E105" s="37"/>
      <c r="F105" s="37"/>
      <c r="G105" s="37"/>
    </row>
    <row r="106" spans="1:7" x14ac:dyDescent="0.25">
      <c r="A106" s="35"/>
      <c r="B106" s="37"/>
      <c r="C106" s="37"/>
      <c r="D106" s="37"/>
      <c r="E106" s="37"/>
      <c r="F106" s="37"/>
      <c r="G106" s="37"/>
    </row>
    <row r="107" spans="1:7" x14ac:dyDescent="0.25">
      <c r="A107" s="35"/>
      <c r="B107" s="37"/>
      <c r="C107" s="37"/>
      <c r="D107" s="37"/>
      <c r="E107" s="37"/>
      <c r="F107" s="37"/>
      <c r="G107" s="37"/>
    </row>
    <row r="108" spans="1:7" x14ac:dyDescent="0.25">
      <c r="A108" s="35"/>
      <c r="B108" s="37"/>
      <c r="C108" s="37"/>
      <c r="D108" s="37"/>
      <c r="E108" s="37"/>
      <c r="F108" s="37"/>
      <c r="G108" s="37"/>
    </row>
    <row r="109" spans="1:7" x14ac:dyDescent="0.25">
      <c r="A109" s="35"/>
      <c r="B109" s="37"/>
      <c r="C109" s="37"/>
      <c r="D109" s="37"/>
      <c r="E109" s="37"/>
      <c r="F109" s="37"/>
      <c r="G109" s="37"/>
    </row>
    <row r="110" spans="1:7" x14ac:dyDescent="0.25">
      <c r="A110" s="35"/>
      <c r="B110" s="37"/>
      <c r="C110" s="37"/>
      <c r="D110" s="37"/>
      <c r="E110" s="37"/>
      <c r="F110" s="37"/>
      <c r="G110" s="37"/>
    </row>
    <row r="111" spans="1:7" x14ac:dyDescent="0.25">
      <c r="A111" s="35"/>
      <c r="B111" s="37"/>
      <c r="C111" s="37"/>
      <c r="D111" s="37"/>
      <c r="E111" s="37"/>
      <c r="F111" s="37"/>
      <c r="G111" s="37"/>
    </row>
    <row r="112" spans="1:7" x14ac:dyDescent="0.25">
      <c r="A112" s="35"/>
      <c r="B112" s="37"/>
      <c r="C112" s="37"/>
      <c r="D112" s="37"/>
      <c r="E112" s="37"/>
      <c r="F112" s="37"/>
      <c r="G112" s="37"/>
    </row>
    <row r="113" spans="1:7" x14ac:dyDescent="0.25">
      <c r="A113" s="35"/>
      <c r="B113" s="37"/>
      <c r="C113" s="37"/>
      <c r="D113" s="37"/>
      <c r="E113" s="37"/>
      <c r="F113" s="37"/>
      <c r="G113" s="37"/>
    </row>
    <row r="114" spans="1:7" x14ac:dyDescent="0.25">
      <c r="A114" s="35"/>
      <c r="B114" s="37"/>
      <c r="C114" s="37"/>
      <c r="D114" s="37"/>
      <c r="E114" s="37"/>
      <c r="F114" s="37"/>
      <c r="G114" s="37"/>
    </row>
    <row r="115" spans="1:7" x14ac:dyDescent="0.25">
      <c r="A115" s="35"/>
      <c r="B115" s="37"/>
      <c r="C115" s="37"/>
      <c r="D115" s="37"/>
      <c r="E115" s="37"/>
      <c r="F115" s="37"/>
      <c r="G115" s="37"/>
    </row>
    <row r="116" spans="1:7" x14ac:dyDescent="0.25">
      <c r="A116" s="35"/>
      <c r="B116" s="37"/>
      <c r="C116" s="37"/>
      <c r="D116" s="37"/>
      <c r="E116" s="37"/>
      <c r="F116" s="37"/>
      <c r="G116" s="37"/>
    </row>
    <row r="117" spans="1:7" x14ac:dyDescent="0.25">
      <c r="A117" s="35"/>
      <c r="B117" s="37"/>
      <c r="C117" s="37"/>
      <c r="D117" s="37"/>
      <c r="E117" s="37"/>
      <c r="F117" s="37"/>
      <c r="G117" s="37"/>
    </row>
    <row r="118" spans="1:7" x14ac:dyDescent="0.25">
      <c r="A118" s="35"/>
      <c r="B118" s="37"/>
      <c r="C118" s="37"/>
      <c r="D118" s="37"/>
      <c r="E118" s="37"/>
      <c r="F118" s="37"/>
      <c r="G118" s="37"/>
    </row>
    <row r="119" spans="1:7" x14ac:dyDescent="0.25">
      <c r="A119" s="35"/>
      <c r="B119" s="37"/>
      <c r="C119" s="37"/>
      <c r="D119" s="37"/>
      <c r="E119" s="37"/>
      <c r="F119" s="37"/>
      <c r="G119" s="37"/>
    </row>
    <row r="120" spans="1:7" x14ac:dyDescent="0.25">
      <c r="A120" s="35"/>
      <c r="B120" s="37"/>
      <c r="C120" s="37"/>
      <c r="D120" s="37"/>
      <c r="E120" s="37"/>
      <c r="F120" s="37"/>
      <c r="G120" s="37"/>
    </row>
    <row r="121" spans="1:7" x14ac:dyDescent="0.25">
      <c r="A121" s="35"/>
      <c r="B121" s="37"/>
      <c r="C121" s="37"/>
      <c r="D121" s="37"/>
      <c r="E121" s="37"/>
      <c r="F121" s="37"/>
      <c r="G121" s="37"/>
    </row>
    <row r="122" spans="1:7" x14ac:dyDescent="0.25">
      <c r="A122" s="35"/>
      <c r="B122" s="37"/>
      <c r="C122" s="37"/>
      <c r="D122" s="37"/>
      <c r="E122" s="37"/>
      <c r="F122" s="37"/>
      <c r="G122" s="37"/>
    </row>
    <row r="123" spans="1:7" x14ac:dyDescent="0.25">
      <c r="A123" s="35"/>
      <c r="B123" s="37"/>
      <c r="C123" s="37"/>
      <c r="D123" s="37"/>
      <c r="E123" s="37"/>
      <c r="F123" s="37"/>
      <c r="G123" s="37"/>
    </row>
    <row r="124" spans="1:7" x14ac:dyDescent="0.25">
      <c r="A124" s="35"/>
      <c r="B124" s="37"/>
      <c r="C124" s="37"/>
      <c r="D124" s="37"/>
      <c r="E124" s="37"/>
      <c r="F124" s="37"/>
      <c r="G124" s="37"/>
    </row>
    <row r="125" spans="1:7" x14ac:dyDescent="0.25">
      <c r="A125" s="35"/>
      <c r="B125" s="37"/>
      <c r="C125" s="37"/>
      <c r="D125" s="37"/>
      <c r="E125" s="37"/>
      <c r="F125" s="37"/>
      <c r="G125" s="37"/>
    </row>
    <row r="126" spans="1:7" x14ac:dyDescent="0.25">
      <c r="A126" s="35"/>
      <c r="B126" s="37"/>
      <c r="C126" s="37"/>
      <c r="D126" s="37"/>
      <c r="E126" s="37"/>
      <c r="F126" s="37"/>
      <c r="G126" s="37"/>
    </row>
    <row r="127" spans="1:7" x14ac:dyDescent="0.25">
      <c r="A127" s="35"/>
      <c r="B127" s="37"/>
      <c r="C127" s="37"/>
      <c r="D127" s="37"/>
      <c r="E127" s="37"/>
      <c r="F127" s="37"/>
      <c r="G127" s="37"/>
    </row>
    <row r="128" spans="1:7" x14ac:dyDescent="0.25">
      <c r="A128" s="35"/>
      <c r="B128" s="37"/>
      <c r="C128" s="37"/>
      <c r="D128" s="37"/>
      <c r="E128" s="37"/>
      <c r="F128" s="37"/>
      <c r="G128" s="37"/>
    </row>
    <row r="129" spans="1:7" x14ac:dyDescent="0.25">
      <c r="A129" s="35"/>
      <c r="B129" s="37"/>
      <c r="C129" s="37"/>
      <c r="D129" s="37"/>
      <c r="E129" s="37"/>
      <c r="F129" s="37"/>
      <c r="G129" s="37"/>
    </row>
    <row r="130" spans="1:7" x14ac:dyDescent="0.25">
      <c r="A130" s="35"/>
      <c r="B130" s="37"/>
      <c r="C130" s="37"/>
      <c r="D130" s="37"/>
      <c r="E130" s="37"/>
      <c r="F130" s="37"/>
      <c r="G130" s="37"/>
    </row>
    <row r="131" spans="1:7" x14ac:dyDescent="0.25">
      <c r="A131" s="35"/>
      <c r="B131" s="37"/>
      <c r="C131" s="37"/>
      <c r="D131" s="37"/>
      <c r="E131" s="37"/>
      <c r="F131" s="37"/>
      <c r="G131" s="37"/>
    </row>
    <row r="132" spans="1:7" x14ac:dyDescent="0.25">
      <c r="A132" s="35"/>
      <c r="B132" s="37"/>
      <c r="C132" s="37"/>
      <c r="D132" s="37"/>
      <c r="E132" s="37"/>
      <c r="F132" s="37"/>
      <c r="G132" s="37"/>
    </row>
    <row r="133" spans="1:7" x14ac:dyDescent="0.25">
      <c r="A133" s="35"/>
      <c r="B133" s="37"/>
      <c r="C133" s="37"/>
      <c r="D133" s="37"/>
      <c r="E133" s="37"/>
      <c r="F133" s="37"/>
      <c r="G133" s="37"/>
    </row>
    <row r="134" spans="1:7" x14ac:dyDescent="0.25">
      <c r="A134" s="35"/>
      <c r="B134" s="37"/>
      <c r="C134" s="37"/>
      <c r="D134" s="37"/>
      <c r="E134" s="37"/>
      <c r="F134" s="37"/>
      <c r="G134" s="37"/>
    </row>
    <row r="135" spans="1:7" x14ac:dyDescent="0.25">
      <c r="A135" s="35"/>
      <c r="B135" s="37"/>
      <c r="C135" s="37"/>
      <c r="D135" s="37"/>
      <c r="E135" s="37"/>
      <c r="F135" s="37"/>
      <c r="G135" s="37"/>
    </row>
    <row r="136" spans="1:7" x14ac:dyDescent="0.25">
      <c r="A136" s="35"/>
      <c r="B136" s="37"/>
      <c r="C136" s="37"/>
      <c r="D136" s="37"/>
      <c r="E136" s="37"/>
      <c r="F136" s="37"/>
      <c r="G136" s="37"/>
    </row>
    <row r="137" spans="1:7" x14ac:dyDescent="0.25">
      <c r="A137" s="35"/>
      <c r="B137" s="37"/>
      <c r="C137" s="37"/>
      <c r="D137" s="37"/>
      <c r="E137" s="37"/>
      <c r="F137" s="37"/>
      <c r="G137" s="37"/>
    </row>
    <row r="138" spans="1:7" x14ac:dyDescent="0.25">
      <c r="A138" s="35"/>
      <c r="B138" s="37"/>
      <c r="C138" s="37"/>
      <c r="D138" s="37"/>
      <c r="E138" s="37"/>
      <c r="F138" s="37"/>
      <c r="G138" s="37"/>
    </row>
    <row r="139" spans="1:7" x14ac:dyDescent="0.25">
      <c r="A139" s="35"/>
      <c r="B139" s="37"/>
      <c r="C139" s="37"/>
      <c r="D139" s="37"/>
      <c r="E139" s="37"/>
      <c r="F139" s="37"/>
      <c r="G139" s="37"/>
    </row>
    <row r="140" spans="1:7" x14ac:dyDescent="0.25">
      <c r="A140" s="35"/>
      <c r="B140" s="37"/>
      <c r="C140" s="37"/>
      <c r="D140" s="37"/>
      <c r="E140" s="37"/>
      <c r="F140" s="37"/>
      <c r="G140" s="37"/>
    </row>
    <row r="141" spans="1:7" x14ac:dyDescent="0.25">
      <c r="A141" s="35"/>
      <c r="B141" s="37"/>
      <c r="C141" s="37"/>
      <c r="D141" s="37"/>
      <c r="E141" s="37"/>
      <c r="F141" s="37"/>
      <c r="G141" s="37"/>
    </row>
    <row r="142" spans="1:7" x14ac:dyDescent="0.25">
      <c r="A142" s="35"/>
      <c r="B142" s="37"/>
      <c r="C142" s="37"/>
      <c r="D142" s="37"/>
      <c r="E142" s="37"/>
      <c r="F142" s="37"/>
      <c r="G142" s="37"/>
    </row>
    <row r="143" spans="1:7" x14ac:dyDescent="0.25">
      <c r="A143" s="35"/>
      <c r="B143" s="37"/>
      <c r="C143" s="37"/>
      <c r="D143" s="37"/>
      <c r="E143" s="37"/>
      <c r="F143" s="37"/>
      <c r="G143" s="37"/>
    </row>
    <row r="144" spans="1:7" x14ac:dyDescent="0.25">
      <c r="A144" s="35"/>
      <c r="B144" s="37"/>
      <c r="C144" s="37"/>
      <c r="D144" s="37"/>
      <c r="E144" s="37"/>
      <c r="F144" s="37"/>
      <c r="G144" s="37"/>
    </row>
    <row r="145" spans="1:7" x14ac:dyDescent="0.25">
      <c r="A145" s="35"/>
      <c r="B145" s="37"/>
      <c r="C145" s="37"/>
      <c r="D145" s="37"/>
      <c r="E145" s="37"/>
      <c r="F145" s="37"/>
      <c r="G145" s="37"/>
    </row>
    <row r="146" spans="1:7" x14ac:dyDescent="0.25">
      <c r="A146" s="35"/>
      <c r="B146" s="37"/>
      <c r="C146" s="37"/>
      <c r="D146" s="37"/>
      <c r="E146" s="37"/>
      <c r="F146" s="37"/>
      <c r="G146" s="37"/>
    </row>
    <row r="147" spans="1:7" x14ac:dyDescent="0.25">
      <c r="A147" s="35"/>
      <c r="B147" s="37"/>
      <c r="C147" s="37"/>
      <c r="D147" s="37"/>
      <c r="E147" s="37"/>
      <c r="F147" s="37"/>
      <c r="G147" s="37"/>
    </row>
    <row r="148" spans="1:7" x14ac:dyDescent="0.25">
      <c r="A148" s="35"/>
      <c r="B148" s="37"/>
      <c r="C148" s="37"/>
      <c r="D148" s="37"/>
      <c r="E148" s="37"/>
      <c r="F148" s="37"/>
      <c r="G148" s="37"/>
    </row>
    <row r="149" spans="1:7" x14ac:dyDescent="0.25">
      <c r="A149" s="35"/>
      <c r="B149" s="37"/>
      <c r="C149" s="37"/>
      <c r="D149" s="37"/>
      <c r="E149" s="37"/>
      <c r="F149" s="37"/>
      <c r="G149" s="37"/>
    </row>
    <row r="150" spans="1:7" x14ac:dyDescent="0.25">
      <c r="A150" s="35"/>
      <c r="B150" s="37"/>
      <c r="C150" s="37"/>
      <c r="D150" s="37"/>
      <c r="E150" s="37"/>
      <c r="F150" s="37"/>
      <c r="G150" s="37"/>
    </row>
    <row r="151" spans="1:7" x14ac:dyDescent="0.25">
      <c r="A151" s="35"/>
      <c r="B151" s="37"/>
      <c r="C151" s="37"/>
      <c r="D151" s="37"/>
      <c r="E151" s="37"/>
      <c r="F151" s="37"/>
      <c r="G151" s="37"/>
    </row>
    <row r="152" spans="1:7" x14ac:dyDescent="0.25">
      <c r="A152" s="35"/>
      <c r="B152" s="37"/>
      <c r="C152" s="37"/>
      <c r="D152" s="37"/>
      <c r="E152" s="37"/>
      <c r="F152" s="37"/>
      <c r="G152" s="37"/>
    </row>
    <row r="153" spans="1:7" x14ac:dyDescent="0.25">
      <c r="A153" s="35"/>
      <c r="B153" s="37"/>
      <c r="C153" s="37"/>
      <c r="D153" s="37"/>
      <c r="E153" s="37"/>
      <c r="F153" s="37"/>
      <c r="G153" s="37"/>
    </row>
    <row r="154" spans="1:7" x14ac:dyDescent="0.25">
      <c r="A154" s="35"/>
      <c r="B154" s="37"/>
      <c r="C154" s="37"/>
      <c r="D154" s="37"/>
      <c r="E154" s="37"/>
      <c r="F154" s="37"/>
      <c r="G154" s="37"/>
    </row>
    <row r="155" spans="1:7" x14ac:dyDescent="0.25">
      <c r="A155" s="35"/>
      <c r="B155" s="37"/>
      <c r="C155" s="37"/>
      <c r="D155" s="37"/>
      <c r="E155" s="37"/>
      <c r="F155" s="37"/>
      <c r="G155" s="37"/>
    </row>
    <row r="156" spans="1:7" x14ac:dyDescent="0.25">
      <c r="A156" s="35"/>
      <c r="B156" s="37"/>
      <c r="C156" s="37"/>
      <c r="D156" s="37"/>
      <c r="E156" s="37"/>
      <c r="F156" s="37"/>
      <c r="G156" s="37"/>
    </row>
    <row r="157" spans="1:7" x14ac:dyDescent="0.25">
      <c r="A157" s="35"/>
      <c r="B157" s="37"/>
      <c r="C157" s="37"/>
      <c r="D157" s="37"/>
      <c r="E157" s="37"/>
      <c r="F157" s="37"/>
      <c r="G157" s="37"/>
    </row>
    <row r="158" spans="1:7" x14ac:dyDescent="0.25">
      <c r="A158" s="35"/>
      <c r="B158" s="37"/>
      <c r="C158" s="37"/>
      <c r="D158" s="37"/>
      <c r="E158" s="37"/>
      <c r="F158" s="37"/>
      <c r="G158" s="37"/>
    </row>
    <row r="159" spans="1:7" x14ac:dyDescent="0.25">
      <c r="A159" s="35"/>
      <c r="B159" s="37"/>
      <c r="C159" s="37"/>
      <c r="D159" s="37"/>
      <c r="E159" s="37"/>
      <c r="F159" s="37"/>
      <c r="G159" s="37"/>
    </row>
    <row r="160" spans="1:7" x14ac:dyDescent="0.25">
      <c r="A160" s="35"/>
      <c r="B160" s="37"/>
      <c r="C160" s="37"/>
      <c r="D160" s="37"/>
      <c r="E160" s="37"/>
      <c r="F160" s="37"/>
      <c r="G160" s="37"/>
    </row>
    <row r="161" spans="1:7" x14ac:dyDescent="0.25">
      <c r="A161" s="35"/>
      <c r="B161" s="37"/>
      <c r="C161" s="37"/>
      <c r="D161" s="37"/>
      <c r="E161" s="37"/>
      <c r="F161" s="37"/>
      <c r="G161" s="37"/>
    </row>
    <row r="162" spans="1:7" x14ac:dyDescent="0.25">
      <c r="A162" s="35"/>
      <c r="B162" s="37"/>
      <c r="C162" s="37"/>
      <c r="D162" s="37"/>
      <c r="E162" s="37"/>
      <c r="F162" s="37"/>
      <c r="G162" s="37"/>
    </row>
    <row r="163" spans="1:7" x14ac:dyDescent="0.25">
      <c r="A163" s="35"/>
      <c r="B163" s="37"/>
      <c r="C163" s="37"/>
      <c r="D163" s="37"/>
      <c r="E163" s="37"/>
      <c r="F163" s="37"/>
      <c r="G163" s="37"/>
    </row>
    <row r="164" spans="1:7" x14ac:dyDescent="0.25">
      <c r="A164" s="35"/>
      <c r="B164" s="37"/>
      <c r="C164" s="37"/>
      <c r="D164" s="37"/>
      <c r="E164" s="37"/>
      <c r="F164" s="37"/>
      <c r="G164" s="37"/>
    </row>
    <row r="165" spans="1:7" x14ac:dyDescent="0.25">
      <c r="A165" s="35"/>
      <c r="B165" s="37"/>
      <c r="C165" s="37"/>
      <c r="D165" s="37"/>
      <c r="E165" s="37"/>
      <c r="F165" s="37"/>
      <c r="G165" s="37"/>
    </row>
    <row r="166" spans="1:7" x14ac:dyDescent="0.25">
      <c r="A166" s="35"/>
      <c r="B166" s="37"/>
      <c r="C166" s="37"/>
      <c r="D166" s="37"/>
      <c r="E166" s="37"/>
      <c r="F166" s="37"/>
      <c r="G166" s="37"/>
    </row>
    <row r="167" spans="1:7" x14ac:dyDescent="0.25">
      <c r="A167" s="35"/>
      <c r="B167" s="37"/>
      <c r="C167" s="37"/>
      <c r="D167" s="37"/>
      <c r="E167" s="37"/>
      <c r="F167" s="37"/>
      <c r="G167" s="37"/>
    </row>
    <row r="168" spans="1:7" x14ac:dyDescent="0.25">
      <c r="A168" s="35"/>
      <c r="B168" s="37"/>
      <c r="C168" s="37"/>
      <c r="D168" s="37"/>
      <c r="E168" s="37"/>
      <c r="F168" s="37"/>
      <c r="G168" s="37"/>
    </row>
    <row r="169" spans="1:7" x14ac:dyDescent="0.25">
      <c r="A169" s="35"/>
      <c r="B169" s="37"/>
      <c r="C169" s="37"/>
      <c r="D169" s="37"/>
      <c r="E169" s="37"/>
      <c r="F169" s="37"/>
      <c r="G169" s="37"/>
    </row>
    <row r="170" spans="1:7" x14ac:dyDescent="0.25">
      <c r="A170" s="35"/>
      <c r="B170" s="37"/>
      <c r="C170" s="37"/>
      <c r="D170" s="37"/>
      <c r="E170" s="37"/>
      <c r="F170" s="37"/>
      <c r="G170" s="37"/>
    </row>
    <row r="171" spans="1:7" x14ac:dyDescent="0.25">
      <c r="A171" s="35"/>
      <c r="B171" s="37"/>
      <c r="C171" s="37"/>
      <c r="D171" s="37"/>
      <c r="E171" s="37"/>
      <c r="F171" s="37"/>
      <c r="G171" s="37"/>
    </row>
    <row r="172" spans="1:7" x14ac:dyDescent="0.25">
      <c r="A172" s="35"/>
      <c r="B172" s="37"/>
      <c r="C172" s="37"/>
      <c r="D172" s="37"/>
      <c r="E172" s="37"/>
      <c r="F172" s="37"/>
      <c r="G172" s="37"/>
    </row>
    <row r="173" spans="1:7" x14ac:dyDescent="0.25">
      <c r="A173" s="35"/>
      <c r="B173" s="37"/>
      <c r="C173" s="37"/>
      <c r="D173" s="37"/>
      <c r="E173" s="37"/>
      <c r="F173" s="37"/>
      <c r="G173" s="37"/>
    </row>
    <row r="174" spans="1:7" x14ac:dyDescent="0.25">
      <c r="A174" s="35"/>
      <c r="B174" s="37"/>
      <c r="C174" s="37"/>
      <c r="D174" s="37"/>
      <c r="E174" s="37"/>
      <c r="F174" s="37"/>
      <c r="G174" s="37"/>
    </row>
    <row r="175" spans="1:7" x14ac:dyDescent="0.25">
      <c r="A175" s="35"/>
      <c r="B175" s="37"/>
      <c r="C175" s="37"/>
      <c r="D175" s="37"/>
      <c r="E175" s="37"/>
      <c r="F175" s="37"/>
      <c r="G175" s="37"/>
    </row>
    <row r="176" spans="1:7" x14ac:dyDescent="0.25">
      <c r="A176" s="35"/>
      <c r="B176" s="37"/>
      <c r="C176" s="37"/>
      <c r="D176" s="37"/>
      <c r="E176" s="37"/>
      <c r="F176" s="37"/>
      <c r="G176" s="37"/>
    </row>
    <row r="177" spans="1:7" x14ac:dyDescent="0.25">
      <c r="A177" s="35"/>
      <c r="B177" s="37"/>
      <c r="C177" s="37"/>
      <c r="D177" s="37"/>
      <c r="E177" s="37"/>
      <c r="F177" s="37"/>
      <c r="G177" s="37"/>
    </row>
    <row r="178" spans="1:7" x14ac:dyDescent="0.25">
      <c r="A178" s="35"/>
      <c r="B178" s="37"/>
      <c r="C178" s="37"/>
      <c r="D178" s="37"/>
      <c r="E178" s="37"/>
      <c r="F178" s="37"/>
      <c r="G178" s="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2016 m. mokinio krepšelio l </vt:lpstr>
      <vt:lpstr>2016 m. ugdymo lėšos</vt:lpstr>
      <vt:lpstr>2016 m.  iki 2 proc. GPM lėšos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2017-02-14T11:17:10Z</dcterms:modified>
</cp:coreProperties>
</file>